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smTisot\עיתונים\"/>
    </mc:Choice>
  </mc:AlternateContent>
  <xr:revisionPtr revIDLastSave="0" documentId="8_{580DC722-91E3-4D73-A9C9-72306483DC95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גלובס" sheetId="1" r:id="rId1"/>
    <sheet name="ידיעות אחרונות וכלכיסט" sheetId="2" r:id="rId2"/>
    <sheet name="הארץ ודה מרקר " sheetId="3" r:id="rId3"/>
    <sheet name="ישראל היום " sheetId="4" r:id="rId4"/>
    <sheet name="מקור ראשון" sheetId="5" r:id="rId5"/>
  </sheets>
  <externalReferences>
    <externalReference r:id="rId6"/>
    <externalReference r:id="rId7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5" l="1"/>
  <c r="C17" i="5"/>
  <c r="C14" i="5"/>
  <c r="C4" i="4"/>
  <c r="C60" i="3"/>
  <c r="C59" i="3"/>
  <c r="C56" i="3"/>
  <c r="C53" i="3"/>
  <c r="C41" i="3"/>
  <c r="C26" i="2"/>
  <c r="C36" i="3"/>
  <c r="C33" i="3"/>
  <c r="C29" i="3"/>
  <c r="C24" i="2"/>
  <c r="C18" i="2"/>
  <c r="C9" i="2"/>
  <c r="C6" i="2"/>
  <c r="C42" i="1"/>
  <c r="C43" i="1" s="1"/>
  <c r="C38" i="1"/>
  <c r="C28" i="1"/>
  <c r="A10" i="5" l="1"/>
  <c r="A9" i="5"/>
  <c r="A8" i="5"/>
  <c r="A7" i="5"/>
  <c r="A6" i="5"/>
  <c r="A5" i="5"/>
  <c r="A4" i="5"/>
  <c r="A3" i="5"/>
  <c r="A2" i="5"/>
  <c r="B5" i="1" l="1"/>
  <c r="B4" i="1"/>
  <c r="B2" i="1"/>
  <c r="B3" i="1"/>
</calcChain>
</file>

<file path=xl/sharedStrings.xml><?xml version="1.0" encoding="utf-8"?>
<sst xmlns="http://schemas.openxmlformats.org/spreadsheetml/2006/main" count="261" uniqueCount="177">
  <si>
    <t xml:space="preserve">רבקה ראבילו </t>
  </si>
  <si>
    <t xml:space="preserve">ארז אנצויג </t>
  </si>
  <si>
    <t xml:space="preserve">יהונתן פת </t>
  </si>
  <si>
    <t xml:space="preserve">שאדי עאזם </t>
  </si>
  <si>
    <t xml:space="preserve">דודי קופל </t>
  </si>
  <si>
    <t xml:space="preserve">אביתר פרץ </t>
  </si>
  <si>
    <t xml:space="preserve">פיליפ איחלזון </t>
  </si>
  <si>
    <t xml:space="preserve">ויקטוריה סלין </t>
  </si>
  <si>
    <t xml:space="preserve">גל לנדו </t>
  </si>
  <si>
    <t xml:space="preserve">דפנה ורנר </t>
  </si>
  <si>
    <t xml:space="preserve">אבי פטריק </t>
  </si>
  <si>
    <t xml:space="preserve">טטיאנה צפור </t>
  </si>
  <si>
    <t xml:space="preserve">שמואל אברמזון </t>
  </si>
  <si>
    <t xml:space="preserve">רבקה הניה לפינר </t>
  </si>
  <si>
    <t xml:space="preserve">יחיאל אהרון גנוד </t>
  </si>
  <si>
    <t xml:space="preserve">מתן יגל </t>
  </si>
  <si>
    <t xml:space="preserve">נעה היימן </t>
  </si>
  <si>
    <t xml:space="preserve">עלי בינג </t>
  </si>
  <si>
    <t xml:space="preserve">איליה כץ </t>
  </si>
  <si>
    <t xml:space="preserve">אסי מסינג </t>
  </si>
  <si>
    <t xml:space="preserve">אושרת דוד עקר </t>
  </si>
  <si>
    <t>משנה ליועץ/ת משפטי/ת</t>
  </si>
  <si>
    <t>מנהל/ת חדשנות ודיגיטל</t>
  </si>
  <si>
    <t>מנהל/ת החוב הממשלתי</t>
  </si>
  <si>
    <t>חשב/ת בכיר/ה (מטה חשכ"ל)</t>
  </si>
  <si>
    <t>יועץ/ת בכיר/ה (לחשב/ת הכללי/ת)</t>
  </si>
  <si>
    <t>חשב/ת בכיר/ה הועדה לאנרגיה אטומית</t>
  </si>
  <si>
    <t>סגן בכיר (לממונה על הכנסות המדינה)</t>
  </si>
  <si>
    <t>סגנ/ית בכיר/ה לכלכלנ/ית הראשי/ת (מחקר)</t>
  </si>
  <si>
    <t>הכלכלן הראשי-הממונה על הכנסות המדינה, מח</t>
  </si>
  <si>
    <t>סגן בכיר לממונה (מחקר ומדיניות)</t>
  </si>
  <si>
    <t>יועץ/ת משפטי/ת (מינהל הכנסות המדינה)</t>
  </si>
  <si>
    <t xml:space="preserve">סגן ממונה על התקציבים </t>
  </si>
  <si>
    <t>סגן/ית בכיר/ה לממונה על התקציבים</t>
  </si>
  <si>
    <t>סגן/ית בכיר/ה לחשב הכללי (תשתיות ופרויקטים)</t>
  </si>
  <si>
    <t>יועצ/ת משפטי/ת (משרד האוצר)</t>
  </si>
  <si>
    <t xml:space="preserve">דניאל גבאי </t>
  </si>
  <si>
    <t xml:space="preserve">עדיאל כהן </t>
  </si>
  <si>
    <t xml:space="preserve">יהלי רוטנברג </t>
  </si>
  <si>
    <t xml:space="preserve">מירי בן שטרית </t>
  </si>
  <si>
    <t xml:space="preserve">אלון שלזינגר </t>
  </si>
  <si>
    <t xml:space="preserve">רונן דוד </t>
  </si>
  <si>
    <t xml:space="preserve">גיל כהן </t>
  </si>
  <si>
    <t>המבקר/ת הפנימי/ת</t>
  </si>
  <si>
    <t>מנהל/ת מינהל הבינוי הממשלתי</t>
  </si>
  <si>
    <t>חשב/ת בכיר/ה (אוצר)</t>
  </si>
  <si>
    <t>סגן/ית בכיר/ה  לחשב/ת הכללי/ת (ביקורת)</t>
  </si>
  <si>
    <t>סגנ/ית בכיר/ה לחשב/ת הכללי/ת</t>
  </si>
  <si>
    <t>חשב/ת בכיר/ה (בינוי ושיכון)</t>
  </si>
  <si>
    <t>החשב/ת הכללי/ת</t>
  </si>
  <si>
    <t xml:space="preserve">לילך ויסמן </t>
  </si>
  <si>
    <t xml:space="preserve">שלומי הייזלר </t>
  </si>
  <si>
    <t>מנהל/ת אגף בכיר (דוברות, תקשורת והסברה )</t>
  </si>
  <si>
    <t>המנהל הכללי</t>
  </si>
  <si>
    <t xml:space="preserve">רבקה לאה ראבילו </t>
  </si>
  <si>
    <t xml:space="preserve">פבל אוריצקי </t>
  </si>
  <si>
    <t>סגן/ית יועץ/ת משפטי/ת (שכר והסכמי עבודה)</t>
  </si>
  <si>
    <t>חשב/ת בכיר/ה (רשות הבדואים)</t>
  </si>
  <si>
    <t xml:space="preserve">ישראל צבי מלאכי </t>
  </si>
  <si>
    <t>משנה למנכ"ל/ית</t>
  </si>
  <si>
    <t>מנהל/ת אגף בכיר/ה (תגמול ותמרוץ)</t>
  </si>
  <si>
    <t xml:space="preserve">נאור זילברמן </t>
  </si>
  <si>
    <t>סופי עופר</t>
  </si>
  <si>
    <t xml:space="preserve">אוהד אלקבץ </t>
  </si>
  <si>
    <t>גלעד שמיר</t>
  </si>
  <si>
    <t>בן ציון פיליפסון</t>
  </si>
  <si>
    <t>מיכל מזרחי</t>
  </si>
  <si>
    <t>מנהל/ת בכיר/ה (תאגידים סטטוטוריים)</t>
  </si>
  <si>
    <t>סמנכ"ל/ית בכיר/ה (הון אנושי ומינהל)</t>
  </si>
  <si>
    <t xml:space="preserve">סגן בכיר לממונה על השכר </t>
  </si>
  <si>
    <t>חשב/ת בכיר/ה (משפטים)</t>
  </si>
  <si>
    <t>מנב"ט מינהל הדיור הממשלתי</t>
  </si>
  <si>
    <t>מנהל/ת אגף בכיר (טכנו' דיגיטליות ומידע)</t>
  </si>
  <si>
    <t>דבורה שיאחי</t>
  </si>
  <si>
    <t>חשב/ת בכיר/ה (הרשות לזכויות ניצולי השואה</t>
  </si>
  <si>
    <t>אוהד אלקבץ</t>
  </si>
  <si>
    <t xml:space="preserve">טלי אוברמן </t>
  </si>
  <si>
    <t xml:space="preserve">סופי עופר </t>
  </si>
  <si>
    <t xml:space="preserve">עמיהוד שמלצר </t>
  </si>
  <si>
    <t xml:space="preserve">ינון גוטגליק </t>
  </si>
  <si>
    <t xml:space="preserve">בנימין מנחם </t>
  </si>
  <si>
    <t xml:space="preserve">רועי בנבנישתי </t>
  </si>
  <si>
    <t xml:space="preserve">תמר קליין </t>
  </si>
  <si>
    <t xml:space="preserve">יפעת איתו פרץ קוזלינר </t>
  </si>
  <si>
    <t xml:space="preserve">יהונתן יעקב פת </t>
  </si>
  <si>
    <t xml:space="preserve">נועה היימן </t>
  </si>
  <si>
    <t>מינוי בפועל - סגן/ית בכיר/ה לממונה על השכר והסכמי עבודה</t>
  </si>
  <si>
    <t>ממונה בכיר (יעוץ משפטי)</t>
  </si>
  <si>
    <t>סגן/ית בכיר/ה (ייעוץ משפטי)</t>
  </si>
  <si>
    <t>סגן/ית בכיר/ה לחשב/ת הכללי/ת</t>
  </si>
  <si>
    <t>חשב/ת בכיר/ה (רוה"מ)</t>
  </si>
  <si>
    <t xml:space="preserve">חשב/ת בכיר/ה(חטיבה להתיישבות ההסתדרות הציונית </t>
  </si>
  <si>
    <t>סגנ/ית בכיר/ה (אכיפה) לממונה על השכר</t>
  </si>
  <si>
    <t>סגן/ית בכיר/ה לממונה על השכר והסכמי עבוד</t>
  </si>
  <si>
    <t xml:space="preserve">חנן לזימי </t>
  </si>
  <si>
    <t xml:space="preserve">אסתר פלדמן </t>
  </si>
  <si>
    <t xml:space="preserve">אלון קינסט </t>
  </si>
  <si>
    <t xml:space="preserve">יהונתן רזניק </t>
  </si>
  <si>
    <t xml:space="preserve">עפר פלג </t>
  </si>
  <si>
    <t xml:space="preserve">שולמית חנה בבייב </t>
  </si>
  <si>
    <t xml:space="preserve">יריב שלמה גבאי </t>
  </si>
  <si>
    <t xml:space="preserve">אביחי יפת </t>
  </si>
  <si>
    <t xml:space="preserve">יהונתן לוי </t>
  </si>
  <si>
    <t xml:space="preserve">כפיר יהודה בטט </t>
  </si>
  <si>
    <t>סגן/ית בכיר/ה  ליועץ /ת המשפטי/ת</t>
  </si>
  <si>
    <t>חשב בכיר (חוץ)</t>
  </si>
  <si>
    <t>חשב/ת בכיר/ה  (קמ"ג)</t>
  </si>
  <si>
    <t>מנהל/ת מינהל הרכב</t>
  </si>
  <si>
    <t>סגן/ית חשב/ת בכיר/ה (וא"א)</t>
  </si>
  <si>
    <t>סגן/ית חשב/ת בכיר/ה (מערכת הביטחון)</t>
  </si>
  <si>
    <t>סגן/ית בכיר/ה (תקציבים)</t>
  </si>
  <si>
    <t>מנהל/ת יח' מדיניות רכש ותשתיות (נימבוס)</t>
  </si>
  <si>
    <t xml:space="preserve">יונתן מור </t>
  </si>
  <si>
    <t>ראש מערך סייבר חרום וביטחון, מערך סייבר חירום וביטחון</t>
  </si>
  <si>
    <t>שיר אזרף</t>
  </si>
  <si>
    <t>ענת חממי</t>
  </si>
  <si>
    <t>יעל בן שמחון</t>
  </si>
  <si>
    <t>דוברות</t>
  </si>
  <si>
    <t>מוריה רוזנברג</t>
  </si>
  <si>
    <t xml:space="preserve">דוברות </t>
  </si>
  <si>
    <t xml:space="preserve">חנית בירנפלד </t>
  </si>
  <si>
    <t>בצלאל סמוטריץ</t>
  </si>
  <si>
    <t xml:space="preserve">איתן פולד </t>
  </si>
  <si>
    <t xml:space="preserve">עומר רחמים </t>
  </si>
  <si>
    <t xml:space="preserve">גלית בן ציון </t>
  </si>
  <si>
    <t>אוהד נייפריס</t>
  </si>
  <si>
    <t xml:space="preserve">אוהד נייפריס </t>
  </si>
  <si>
    <t>לשכת השר</t>
  </si>
  <si>
    <t>לשכת הדובר</t>
  </si>
  <si>
    <t xml:space="preserve">לשכת הדובר </t>
  </si>
  <si>
    <t>חשב גמלאות</t>
  </si>
  <si>
    <t xml:space="preserve">לשכת השר </t>
  </si>
  <si>
    <t xml:space="preserve">ישראל ליאור מור- חי מרכבה </t>
  </si>
  <si>
    <t xml:space="preserve"> </t>
  </si>
  <si>
    <t>ליאור דוד פור</t>
  </si>
  <si>
    <t>סגן חשכ"ל</t>
  </si>
  <si>
    <t xml:space="preserve">ישראל מלכי </t>
  </si>
  <si>
    <t xml:space="preserve">רועי שער חשב  </t>
  </si>
  <si>
    <t>חשב משרד הביטחון</t>
  </si>
  <si>
    <t xml:space="preserve">משנה למנכ"ל </t>
  </si>
  <si>
    <t>דן גונן</t>
  </si>
  <si>
    <t xml:space="preserve">סגן חשכ"ל </t>
  </si>
  <si>
    <t xml:space="preserve">יפעת קוזלינר </t>
  </si>
  <si>
    <t>אלי בן ישי</t>
  </si>
  <si>
    <t xml:space="preserve">חשכ"ל </t>
  </si>
  <si>
    <t xml:space="preserve">אורי שאשא </t>
  </si>
  <si>
    <t>אבי לבון</t>
  </si>
  <si>
    <t>סגן בכיר לחשב הכללי</t>
  </si>
  <si>
    <t xml:space="preserve">הסכמי שכר </t>
  </si>
  <si>
    <t>יפעת קוזלינר פרץ</t>
  </si>
  <si>
    <t>לידיה ראובני</t>
  </si>
  <si>
    <t xml:space="preserve">מורן משה חנציס </t>
  </si>
  <si>
    <t>כלכלן ראשי</t>
  </si>
  <si>
    <t>הסכמי שכר</t>
  </si>
  <si>
    <t>עמית מרזאי</t>
  </si>
  <si>
    <t>חשכ"ל</t>
  </si>
  <si>
    <t>ישראל היום - מנוי מודפס-אספקה יומית כולל מהדורת סופ"ש 55.56 ₪ (מחיר לפני מע"מ)</t>
  </si>
  <si>
    <t xml:space="preserve">מקור ראשון מודפס- מנוי לחודש מהדורת סופש 84.62 ₪ (לא כולל מע"מ) </t>
  </si>
  <si>
    <t>גלובס - מנוי מקוון גישה לפלטפורמות המקוונות 17 ₪  (ללא מע"מ)</t>
  </si>
  <si>
    <t>גלובס - מנוי מודפס שבועי+גישה למהדורה הדיגיטלית 71.8 ₪ (ללא מע"מ)</t>
  </si>
  <si>
    <t>גלובס - מנוי מודפס ומקוון, אספקה יומית+עתון סופש 135.9   ₪ (ללא מע"מ)</t>
  </si>
  <si>
    <t>מנוי חודשי ידיעות-גישה לעיתונות המקוונת 21.36 ₪ (ללא מע"מ)</t>
  </si>
  <si>
    <t>מנוי חודשי כלכליסט-גישה לעיתונות המקוונת 25.56 ₪ (ללא מע"מ)</t>
  </si>
  <si>
    <t>ידיעות סופ"ש 50.43 ₪ (ללא מע"מ)</t>
  </si>
  <si>
    <t>ידיעות סופ"ש וכלכליסט 67.52 ₪ (ללא מע"מ)</t>
  </si>
  <si>
    <t>ידיעות יומי וכלכליסט מודפס ומקוון 114.53 ₪ (ללא מע"מ)</t>
  </si>
  <si>
    <t>דה מרקר מנוי חודשי-עיתונות מקוונת 38.46 ₪ (ללא מע"מ)</t>
  </si>
  <si>
    <t>הארץ+דה מרקר מנוי חודשי מקוון 50.43 ₪ (ללא מע"מ)</t>
  </si>
  <si>
    <t>מנוי סופ"ש מודפס לעיתון הארץ 85.47 ₪ (ללא מע"מ)</t>
  </si>
  <si>
    <t>מנוי יומי מודפס ומקוון לעיתון דה מרקר 94.02 ₪ (ללא מע"מ)</t>
  </si>
  <si>
    <t>סופ"ש מודפס להארץ ומקוון לדה מרקר 106.41 ₪ (ללא מע"מ)</t>
  </si>
  <si>
    <t>סופ"ש מודפס להארץ ומקוון להארץ ודה מרקר 113.25 ₪ (ללא מע"מ)</t>
  </si>
  <si>
    <t>מנוי מודפס ומקוון לעיתון הארץ ודה מרקר 188.03 ₪ (ללא מע"מ)</t>
  </si>
  <si>
    <t>סגנית בכירה לחשב הכללי</t>
  </si>
  <si>
    <t>מנהלת מנהל הגימלאות</t>
  </si>
  <si>
    <t>מנהל/ת מרכב"ה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</si>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</sst>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₪&quot;\ #,##0.00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  <scheme val="minor"/>
    </font>
    <font>
      <sz val="1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2" fillId="0" borderId="0" xfId="0" applyFont="1"/>
    <xf numFmtId="0" fontId="7" fillId="0" borderId="0" xfId="0" applyFont="1"/>
    <xf numFmtId="0" fontId="1" fillId="0" borderId="0" xfId="0" applyFont="1"/>
    <xf numFmtId="0" fontId="7" fillId="0" borderId="0" xfId="0" applyFont="1" applyBorder="1"/>
    <xf numFmtId="0" fontId="0" fillId="0" borderId="0" xfId="0"/>
    <xf numFmtId="0" fontId="2" fillId="0" borderId="0" xfId="0" applyFont="1" applyAlignment="1"/>
    <xf numFmtId="0" fontId="7" fillId="0" borderId="0" xfId="0" applyFont="1" applyAlignment="1"/>
    <xf numFmtId="0" fontId="0" fillId="0" borderId="1" xfId="0" applyBorder="1"/>
    <xf numFmtId="0" fontId="1" fillId="0" borderId="1" xfId="0" applyFont="1" applyFill="1" applyBorder="1"/>
    <xf numFmtId="0" fontId="0" fillId="0" borderId="2" xfId="0" applyBorder="1"/>
    <xf numFmtId="49" fontId="0" fillId="0" borderId="2" xfId="0" applyNumberFormat="1" applyBorder="1"/>
    <xf numFmtId="0" fontId="1" fillId="0" borderId="2" xfId="0" applyFont="1" applyFill="1" applyBorder="1"/>
    <xf numFmtId="0" fontId="0" fillId="0" borderId="2" xfId="0" applyFill="1" applyBorder="1"/>
    <xf numFmtId="49" fontId="5" fillId="0" borderId="2" xfId="1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49" fontId="5" fillId="0" borderId="2" xfId="1" applyNumberFormat="1" applyFont="1" applyFill="1" applyBorder="1"/>
    <xf numFmtId="0" fontId="0" fillId="0" borderId="2" xfId="0" applyFill="1" applyBorder="1" applyAlignment="1">
      <alignment horizontal="right"/>
    </xf>
    <xf numFmtId="49" fontId="5" fillId="0" borderId="2" xfId="1" applyNumberFormat="1" applyFont="1" applyFill="1" applyBorder="1" applyAlignment="1"/>
    <xf numFmtId="0" fontId="9" fillId="0" borderId="0" xfId="0" applyFont="1" applyAlignment="1"/>
    <xf numFmtId="0" fontId="0" fillId="3" borderId="0" xfId="0" applyFill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10" fillId="3" borderId="2" xfId="0" applyFont="1" applyFill="1" applyBorder="1"/>
    <xf numFmtId="0" fontId="2" fillId="2" borderId="4" xfId="0" applyFont="1" applyFill="1" applyBorder="1" applyAlignment="1">
      <alignment horizontal="center"/>
    </xf>
    <xf numFmtId="49" fontId="6" fillId="0" borderId="2" xfId="1" applyNumberFormat="1" applyFont="1" applyFill="1" applyBorder="1"/>
    <xf numFmtId="49" fontId="4" fillId="0" borderId="2" xfId="1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0" fontId="7" fillId="4" borderId="0" xfId="0" applyFont="1" applyFill="1" applyBorder="1"/>
    <xf numFmtId="165" fontId="0" fillId="0" borderId="1" xfId="0" applyNumberFormat="1" applyBorder="1"/>
    <xf numFmtId="165" fontId="0" fillId="5" borderId="1" xfId="0" applyNumberFormat="1" applyFill="1" applyBorder="1"/>
    <xf numFmtId="165" fontId="2" fillId="4" borderId="1" xfId="0" applyNumberFormat="1" applyFont="1" applyFill="1" applyBorder="1" applyAlignment="1"/>
    <xf numFmtId="165" fontId="9" fillId="6" borderId="1" xfId="0" applyNumberFormat="1" applyFont="1" applyFill="1" applyBorder="1" applyAlignment="1"/>
    <xf numFmtId="165" fontId="9" fillId="5" borderId="1" xfId="0" applyNumberFormat="1" applyFont="1" applyFill="1" applyBorder="1" applyAlignment="1"/>
    <xf numFmtId="165" fontId="0" fillId="0" borderId="0" xfId="0" applyNumberFormat="1"/>
    <xf numFmtId="165" fontId="0" fillId="4" borderId="1" xfId="0" applyNumberFormat="1" applyFill="1" applyBorder="1"/>
    <xf numFmtId="165" fontId="2" fillId="6" borderId="1" xfId="0" applyNumberFormat="1" applyFont="1" applyFill="1" applyBorder="1"/>
    <xf numFmtId="165" fontId="2" fillId="0" borderId="1" xfId="0" applyNumberFormat="1" applyFont="1" applyBorder="1"/>
    <xf numFmtId="165" fontId="7" fillId="6" borderId="1" xfId="0" applyNumberFormat="1" applyFont="1" applyFill="1" applyBorder="1"/>
    <xf numFmtId="165" fontId="2" fillId="5" borderId="1" xfId="0" applyNumberFormat="1" applyFont="1" applyFill="1" applyBorder="1"/>
    <xf numFmtId="165" fontId="0" fillId="3" borderId="1" xfId="0" applyNumberFormat="1" applyFill="1" applyBorder="1"/>
    <xf numFmtId="165" fontId="1" fillId="0" borderId="1" xfId="0" applyNumberFormat="1" applyFont="1" applyBorder="1"/>
    <xf numFmtId="165" fontId="7" fillId="4" borderId="1" xfId="0" applyNumberFormat="1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iele\Documents\&#1506;&#1497;&#1514;&#1493;&#1504;&#1497;&#1501;\&#1496;&#1489;&#1500;&#1514;%20&#1506;&#1497;&#1514;&#1493;&#1504;&#1497;&#1501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iele\AppData\Local\Microsoft\Windows\INetCache\Content.Outlook\LZ3PDUVD\&#1492;&#1494;&#1502;&#1504;&#1493;&#1514;%20&#1512;&#1499;&#1513;%20&#1502;&#1512;&#1493;&#1499;&#1494;&#1493;&#1514;%20&#1500;&#1488;&#1497;&#1500;&#1504;&#1497;&#1514;%20&#1514;&#1489;&#1512;&#1497;&#1494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</sheetNames>
    <sheetDataSet>
      <sheetData sheetId="0" refreshError="1">
        <row r="4">
          <cell r="D4" t="str">
            <v>סגן/ית יועץ/ת משפטי/ת (שכר והסכמי עבודה)</v>
          </cell>
        </row>
        <row r="5">
          <cell r="D5" t="str">
            <v>יועץ/ת משפטי/ת (הסכמי שכר)</v>
          </cell>
        </row>
        <row r="7">
          <cell r="D7" t="str">
            <v>סגנ/ית בכיר/ה (אכיפה) לממונה על השכר</v>
          </cell>
        </row>
        <row r="12">
          <cell r="D12" t="str">
            <v>סגן/ית בכיר/ה לממונה על השכר והסכמי עבוד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</sheetNames>
    <sheetDataSet>
      <sheetData sheetId="0">
        <row r="60">
          <cell r="B60" t="str">
            <v xml:space="preserve">לילך ויסמן </v>
          </cell>
        </row>
        <row r="61">
          <cell r="B61" t="str">
            <v xml:space="preserve">טלי אוברמן </v>
          </cell>
        </row>
        <row r="62">
          <cell r="B62" t="str">
            <v xml:space="preserve">דוד קופל </v>
          </cell>
        </row>
        <row r="63">
          <cell r="B63" t="str">
            <v xml:space="preserve">עמיהוד שמלצר </v>
          </cell>
        </row>
        <row r="64">
          <cell r="B64" t="str">
            <v xml:space="preserve">ינון גוטגליק </v>
          </cell>
        </row>
        <row r="65">
          <cell r="B65" t="str">
            <v xml:space="preserve">תמר קליין </v>
          </cell>
        </row>
        <row r="66">
          <cell r="B66" t="str">
            <v xml:space="preserve">אביתר שמואל פרץ </v>
          </cell>
        </row>
        <row r="67">
          <cell r="B67" t="str">
            <v xml:space="preserve">יחיאל אהרון גנוד </v>
          </cell>
        </row>
        <row r="68">
          <cell r="B68" t="str">
            <v xml:space="preserve">עלי בינג 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3"/>
  <sheetViews>
    <sheetView rightToLeft="1" topLeftCell="A25" zoomScale="130" zoomScaleNormal="130" workbookViewId="0">
      <selection activeCell="C1" sqref="C1:C1048576"/>
    </sheetView>
  </sheetViews>
  <sheetFormatPr defaultRowHeight="14.25" x14ac:dyDescent="0.2"/>
  <cols>
    <col min="1" max="1" width="28.375" customWidth="1"/>
    <col min="2" max="2" width="37" customWidth="1"/>
    <col min="3" max="3" width="11.125" style="41" bestFit="1" customWidth="1"/>
  </cols>
  <sheetData>
    <row r="1" spans="1:3" s="6" customFormat="1" ht="15" x14ac:dyDescent="0.25">
      <c r="A1" s="25" t="s">
        <v>158</v>
      </c>
      <c r="B1" s="29"/>
      <c r="C1" s="38" t="s">
        <v>176</v>
      </c>
    </row>
    <row r="2" spans="1:3" x14ac:dyDescent="0.2">
      <c r="A2" s="8" t="s">
        <v>0</v>
      </c>
      <c r="B2" s="13" t="str">
        <f>[1]גיליון1!D4</f>
        <v>סגן/ית יועץ/ת משפטי/ת (שכר והסכמי עבודה)</v>
      </c>
      <c r="C2" s="36">
        <v>17</v>
      </c>
    </row>
    <row r="3" spans="1:3" x14ac:dyDescent="0.2">
      <c r="A3" s="8" t="s">
        <v>1</v>
      </c>
      <c r="B3" s="13" t="str">
        <f>[1]גיליון1!D5</f>
        <v>יועץ/ת משפטי/ת (הסכמי שכר)</v>
      </c>
      <c r="C3" s="36">
        <v>17</v>
      </c>
    </row>
    <row r="4" spans="1:3" x14ac:dyDescent="0.2">
      <c r="A4" s="8" t="s">
        <v>2</v>
      </c>
      <c r="B4" s="13" t="str">
        <f>[1]גיליון1!$D$7</f>
        <v>סגנ/ית בכיר/ה (אכיפה) לממונה על השכר</v>
      </c>
      <c r="C4" s="36">
        <v>17</v>
      </c>
    </row>
    <row r="5" spans="1:3" x14ac:dyDescent="0.2">
      <c r="A5" s="8" t="s">
        <v>3</v>
      </c>
      <c r="B5" s="13" t="str">
        <f>[1]גיליון1!$D$12</f>
        <v>סגן/ית בכיר/ה לממונה על השכר והסכמי עבוד</v>
      </c>
      <c r="C5" s="36">
        <v>17</v>
      </c>
    </row>
    <row r="6" spans="1:3" x14ac:dyDescent="0.2">
      <c r="A6" s="8" t="s">
        <v>4</v>
      </c>
      <c r="B6" s="16" t="s">
        <v>21</v>
      </c>
      <c r="C6" s="36">
        <v>17</v>
      </c>
    </row>
    <row r="7" spans="1:3" x14ac:dyDescent="0.2">
      <c r="A7" s="8" t="s">
        <v>5</v>
      </c>
      <c r="B7" s="18" t="s">
        <v>22</v>
      </c>
      <c r="C7" s="36">
        <v>17</v>
      </c>
    </row>
    <row r="8" spans="1:3" x14ac:dyDescent="0.2">
      <c r="A8" s="8" t="s">
        <v>6</v>
      </c>
      <c r="B8" s="18" t="s">
        <v>23</v>
      </c>
      <c r="C8" s="36">
        <v>17</v>
      </c>
    </row>
    <row r="9" spans="1:3" x14ac:dyDescent="0.2">
      <c r="A9" s="8" t="s">
        <v>7</v>
      </c>
      <c r="B9" s="18" t="s">
        <v>24</v>
      </c>
      <c r="C9" s="36">
        <v>17</v>
      </c>
    </row>
    <row r="10" spans="1:3" x14ac:dyDescent="0.2">
      <c r="A10" s="8" t="s">
        <v>8</v>
      </c>
      <c r="B10" s="30" t="s">
        <v>25</v>
      </c>
      <c r="C10" s="36">
        <v>17</v>
      </c>
    </row>
    <row r="11" spans="1:3" x14ac:dyDescent="0.2">
      <c r="A11" s="8" t="s">
        <v>9</v>
      </c>
      <c r="B11" s="13" t="s">
        <v>26</v>
      </c>
      <c r="C11" s="36">
        <v>17</v>
      </c>
    </row>
    <row r="12" spans="1:3" x14ac:dyDescent="0.2">
      <c r="A12" s="8" t="s">
        <v>10</v>
      </c>
      <c r="B12" s="14" t="s">
        <v>27</v>
      </c>
      <c r="C12" s="36">
        <v>17</v>
      </c>
    </row>
    <row r="13" spans="1:3" x14ac:dyDescent="0.2">
      <c r="A13" s="8" t="s">
        <v>11</v>
      </c>
      <c r="B13" s="14" t="s">
        <v>28</v>
      </c>
      <c r="C13" s="36">
        <v>17</v>
      </c>
    </row>
    <row r="14" spans="1:3" x14ac:dyDescent="0.2">
      <c r="A14" s="8" t="s">
        <v>12</v>
      </c>
      <c r="B14" s="14" t="s">
        <v>29</v>
      </c>
      <c r="C14" s="36">
        <v>17</v>
      </c>
    </row>
    <row r="15" spans="1:3" x14ac:dyDescent="0.2">
      <c r="A15" s="8" t="s">
        <v>13</v>
      </c>
      <c r="B15" s="14" t="s">
        <v>30</v>
      </c>
      <c r="C15" s="36">
        <v>17</v>
      </c>
    </row>
    <row r="16" spans="1:3" x14ac:dyDescent="0.2">
      <c r="A16" s="8" t="s">
        <v>14</v>
      </c>
      <c r="B16" s="14" t="s">
        <v>31</v>
      </c>
      <c r="C16" s="36">
        <v>17</v>
      </c>
    </row>
    <row r="17" spans="1:3" x14ac:dyDescent="0.2">
      <c r="A17" s="8" t="s">
        <v>15</v>
      </c>
      <c r="B17" s="14" t="s">
        <v>32</v>
      </c>
      <c r="C17" s="36">
        <v>17</v>
      </c>
    </row>
    <row r="18" spans="1:3" x14ac:dyDescent="0.2">
      <c r="A18" s="8" t="s">
        <v>16</v>
      </c>
      <c r="B18" s="14" t="s">
        <v>33</v>
      </c>
      <c r="C18" s="36">
        <v>17</v>
      </c>
    </row>
    <row r="19" spans="1:3" x14ac:dyDescent="0.2">
      <c r="A19" s="8" t="s">
        <v>17</v>
      </c>
      <c r="B19" s="14" t="s">
        <v>33</v>
      </c>
      <c r="C19" s="36">
        <v>17</v>
      </c>
    </row>
    <row r="20" spans="1:3" x14ac:dyDescent="0.2">
      <c r="A20" s="8" t="s">
        <v>18</v>
      </c>
      <c r="B20" s="14" t="s">
        <v>33</v>
      </c>
      <c r="C20" s="36">
        <v>17</v>
      </c>
    </row>
    <row r="21" spans="1:3" x14ac:dyDescent="0.2">
      <c r="A21" s="8" t="s">
        <v>19</v>
      </c>
      <c r="B21" s="16" t="s">
        <v>35</v>
      </c>
      <c r="C21" s="36">
        <v>17</v>
      </c>
    </row>
    <row r="22" spans="1:3" x14ac:dyDescent="0.2">
      <c r="A22" s="8" t="s">
        <v>20</v>
      </c>
      <c r="B22" s="14" t="s">
        <v>34</v>
      </c>
      <c r="C22" s="36">
        <v>17</v>
      </c>
    </row>
    <row r="23" spans="1:3" x14ac:dyDescent="0.2">
      <c r="A23" s="8" t="s">
        <v>120</v>
      </c>
      <c r="B23" s="31" t="s">
        <v>119</v>
      </c>
      <c r="C23" s="36">
        <v>17</v>
      </c>
    </row>
    <row r="24" spans="1:3" s="5" customFormat="1" x14ac:dyDescent="0.2">
      <c r="A24" s="8" t="s">
        <v>123</v>
      </c>
      <c r="B24" s="31" t="s">
        <v>127</v>
      </c>
      <c r="C24" s="36">
        <v>17</v>
      </c>
    </row>
    <row r="25" spans="1:3" s="5" customFormat="1" x14ac:dyDescent="0.2">
      <c r="A25" s="8" t="s">
        <v>122</v>
      </c>
      <c r="B25" s="31" t="s">
        <v>127</v>
      </c>
      <c r="C25" s="36">
        <v>17</v>
      </c>
    </row>
    <row r="26" spans="1:3" s="5" customFormat="1" x14ac:dyDescent="0.2">
      <c r="A26" s="8" t="s">
        <v>154</v>
      </c>
      <c r="B26" s="31" t="s">
        <v>155</v>
      </c>
      <c r="C26" s="36">
        <v>17</v>
      </c>
    </row>
    <row r="27" spans="1:3" s="5" customFormat="1" x14ac:dyDescent="0.2">
      <c r="A27" s="8" t="s">
        <v>142</v>
      </c>
      <c r="B27" s="31" t="s">
        <v>148</v>
      </c>
      <c r="C27" s="36">
        <v>17</v>
      </c>
    </row>
    <row r="28" spans="1:3" s="19" customFormat="1" ht="14.25" customHeight="1" x14ac:dyDescent="0.25">
      <c r="A28" s="26" t="s">
        <v>159</v>
      </c>
      <c r="B28" s="32"/>
      <c r="C28" s="39">
        <f>SUM(C2:C27)</f>
        <v>442</v>
      </c>
    </row>
    <row r="29" spans="1:3" x14ac:dyDescent="0.2">
      <c r="A29" s="8" t="s">
        <v>36</v>
      </c>
      <c r="B29" s="14" t="s">
        <v>43</v>
      </c>
      <c r="C29" s="36">
        <v>71.8</v>
      </c>
    </row>
    <row r="30" spans="1:3" x14ac:dyDescent="0.2">
      <c r="A30" s="8" t="s">
        <v>37</v>
      </c>
      <c r="B30" s="18" t="s">
        <v>44</v>
      </c>
      <c r="C30" s="36">
        <v>71.8</v>
      </c>
    </row>
    <row r="31" spans="1:3" x14ac:dyDescent="0.2">
      <c r="A31" s="8" t="s">
        <v>38</v>
      </c>
      <c r="B31" s="14" t="s">
        <v>49</v>
      </c>
      <c r="C31" s="36">
        <v>71.8</v>
      </c>
    </row>
    <row r="32" spans="1:3" x14ac:dyDescent="0.2">
      <c r="A32" s="8" t="s">
        <v>39</v>
      </c>
      <c r="B32" s="18" t="s">
        <v>45</v>
      </c>
      <c r="C32" s="36">
        <v>71.8</v>
      </c>
    </row>
    <row r="33" spans="1:3" x14ac:dyDescent="0.2">
      <c r="A33" s="8" t="s">
        <v>40</v>
      </c>
      <c r="B33" s="18" t="s">
        <v>46</v>
      </c>
      <c r="C33" s="36">
        <v>71.8</v>
      </c>
    </row>
    <row r="34" spans="1:3" x14ac:dyDescent="0.2">
      <c r="A34" s="8" t="s">
        <v>41</v>
      </c>
      <c r="B34" s="17" t="s">
        <v>48</v>
      </c>
      <c r="C34" s="36">
        <v>71.8</v>
      </c>
    </row>
    <row r="35" spans="1:3" x14ac:dyDescent="0.2">
      <c r="A35" s="8" t="s">
        <v>42</v>
      </c>
      <c r="B35" s="18" t="s">
        <v>47</v>
      </c>
      <c r="C35" s="36">
        <v>71.8</v>
      </c>
    </row>
    <row r="36" spans="1:3" s="5" customFormat="1" x14ac:dyDescent="0.2">
      <c r="A36" s="8" t="s">
        <v>134</v>
      </c>
      <c r="B36" s="18" t="s">
        <v>47</v>
      </c>
      <c r="C36" s="36">
        <v>71.8</v>
      </c>
    </row>
    <row r="37" spans="1:3" s="5" customFormat="1" x14ac:dyDescent="0.2">
      <c r="A37" s="8" t="s">
        <v>146</v>
      </c>
      <c r="B37" s="18" t="s">
        <v>147</v>
      </c>
      <c r="C37" s="36">
        <v>71.8</v>
      </c>
    </row>
    <row r="38" spans="1:3" s="7" customFormat="1" ht="14.25" customHeight="1" x14ac:dyDescent="0.25">
      <c r="A38" s="27" t="s">
        <v>160</v>
      </c>
      <c r="B38" s="33"/>
      <c r="C38" s="39">
        <f>SUM(C29:C37)</f>
        <v>646.19999999999993</v>
      </c>
    </row>
    <row r="39" spans="1:3" x14ac:dyDescent="0.2">
      <c r="A39" s="8" t="s">
        <v>50</v>
      </c>
      <c r="B39" s="14" t="s">
        <v>52</v>
      </c>
      <c r="C39" s="36">
        <v>135.9</v>
      </c>
    </row>
    <row r="40" spans="1:3" x14ac:dyDescent="0.2">
      <c r="A40" s="8" t="s">
        <v>51</v>
      </c>
      <c r="B40" s="14" t="s">
        <v>53</v>
      </c>
      <c r="C40" s="36">
        <v>135.9</v>
      </c>
    </row>
    <row r="41" spans="1:3" x14ac:dyDescent="0.2">
      <c r="A41" s="8" t="s">
        <v>125</v>
      </c>
      <c r="B41" s="10" t="s">
        <v>128</v>
      </c>
      <c r="C41" s="36">
        <v>135.9</v>
      </c>
    </row>
    <row r="42" spans="1:3" ht="15.75" x14ac:dyDescent="0.25">
      <c r="C42" s="39">
        <f>SUM(C39:C41)</f>
        <v>407.70000000000005</v>
      </c>
    </row>
    <row r="43" spans="1:3" ht="15.75" x14ac:dyDescent="0.25">
      <c r="C43" s="40">
        <f>C42+C38+C28</f>
        <v>1495.9</v>
      </c>
    </row>
  </sheetData>
  <mergeCells count="3">
    <mergeCell ref="A28:B28"/>
    <mergeCell ref="A1:B1"/>
    <mergeCell ref="A38:B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6"/>
  <sheetViews>
    <sheetView rightToLeft="1" topLeftCell="A19" zoomScale="150" zoomScaleNormal="150" workbookViewId="0">
      <selection activeCell="C19" sqref="C1:C1048576"/>
    </sheetView>
  </sheetViews>
  <sheetFormatPr defaultRowHeight="14.25" x14ac:dyDescent="0.2"/>
  <cols>
    <col min="1" max="1" width="37.5" customWidth="1"/>
    <col min="2" max="2" width="44.625" style="3" customWidth="1"/>
    <col min="3" max="3" width="9" style="41"/>
  </cols>
  <sheetData>
    <row r="1" spans="1:3" x14ac:dyDescent="0.2">
      <c r="A1" s="21" t="s">
        <v>161</v>
      </c>
      <c r="B1" s="24"/>
      <c r="C1" s="42" t="s">
        <v>176</v>
      </c>
    </row>
    <row r="2" spans="1:3" x14ac:dyDescent="0.2">
      <c r="A2" s="8" t="s">
        <v>13</v>
      </c>
      <c r="B2" s="14" t="s">
        <v>30</v>
      </c>
      <c r="C2" s="36">
        <v>21.36</v>
      </c>
    </row>
    <row r="3" spans="1:3" x14ac:dyDescent="0.2">
      <c r="A3" s="8" t="s">
        <v>54</v>
      </c>
      <c r="B3" s="15" t="s">
        <v>56</v>
      </c>
      <c r="C3" s="36">
        <v>21.36</v>
      </c>
    </row>
    <row r="4" spans="1:3" x14ac:dyDescent="0.2">
      <c r="A4" s="8" t="s">
        <v>55</v>
      </c>
      <c r="B4" s="17" t="s">
        <v>57</v>
      </c>
      <c r="C4" s="36">
        <v>21.36</v>
      </c>
    </row>
    <row r="5" spans="1:3" s="5" customFormat="1" x14ac:dyDescent="0.2">
      <c r="A5" s="8" t="s">
        <v>118</v>
      </c>
      <c r="B5" s="31" t="s">
        <v>119</v>
      </c>
      <c r="C5" s="36">
        <v>21.36</v>
      </c>
    </row>
    <row r="6" spans="1:3" s="1" customFormat="1" ht="15" x14ac:dyDescent="0.25">
      <c r="A6" s="21" t="s">
        <v>162</v>
      </c>
      <c r="B6" s="24"/>
      <c r="C6" s="43">
        <f>SUM(C2:C5)</f>
        <v>85.44</v>
      </c>
    </row>
    <row r="7" spans="1:3" x14ac:dyDescent="0.2">
      <c r="A7" s="8" t="s">
        <v>58</v>
      </c>
      <c r="B7" s="14" t="s">
        <v>59</v>
      </c>
      <c r="C7" s="36">
        <v>25.56</v>
      </c>
    </row>
    <row r="8" spans="1:3" x14ac:dyDescent="0.2">
      <c r="A8" s="8" t="s">
        <v>149</v>
      </c>
      <c r="B8" s="15" t="s">
        <v>60</v>
      </c>
      <c r="C8" s="36">
        <v>25.56</v>
      </c>
    </row>
    <row r="9" spans="1:3" s="1" customFormat="1" ht="15" x14ac:dyDescent="0.25">
      <c r="A9" s="21" t="s">
        <v>163</v>
      </c>
      <c r="B9" s="24"/>
      <c r="C9" s="44">
        <f>SUM(C7:C8)</f>
        <v>51.12</v>
      </c>
    </row>
    <row r="10" spans="1:3" x14ac:dyDescent="0.2">
      <c r="A10" s="8" t="s">
        <v>61</v>
      </c>
      <c r="B10" s="17" t="s">
        <v>67</v>
      </c>
      <c r="C10" s="36">
        <v>50.43</v>
      </c>
    </row>
    <row r="11" spans="1:3" x14ac:dyDescent="0.2">
      <c r="A11" s="8" t="s">
        <v>62</v>
      </c>
      <c r="B11" s="14" t="s">
        <v>68</v>
      </c>
      <c r="C11" s="36">
        <v>50.43</v>
      </c>
    </row>
    <row r="12" spans="1:3" x14ac:dyDescent="0.2">
      <c r="A12" s="8" t="s">
        <v>63</v>
      </c>
      <c r="B12" s="14" t="s">
        <v>69</v>
      </c>
      <c r="C12" s="36">
        <v>50.43</v>
      </c>
    </row>
    <row r="13" spans="1:3" x14ac:dyDescent="0.2">
      <c r="A13" s="8" t="s">
        <v>64</v>
      </c>
      <c r="B13" s="17" t="s">
        <v>70</v>
      </c>
      <c r="C13" s="36">
        <v>50.43</v>
      </c>
    </row>
    <row r="14" spans="1:3" x14ac:dyDescent="0.2">
      <c r="A14" s="8" t="s">
        <v>65</v>
      </c>
      <c r="B14" s="17" t="s">
        <v>71</v>
      </c>
      <c r="C14" s="36">
        <v>50.43</v>
      </c>
    </row>
    <row r="15" spans="1:3" s="5" customFormat="1" x14ac:dyDescent="0.2">
      <c r="A15" s="8" t="s">
        <v>145</v>
      </c>
      <c r="B15" s="17" t="s">
        <v>144</v>
      </c>
      <c r="C15" s="36">
        <v>50.43</v>
      </c>
    </row>
    <row r="16" spans="1:3" x14ac:dyDescent="0.2">
      <c r="A16" s="8" t="s">
        <v>66</v>
      </c>
      <c r="B16" s="14" t="s">
        <v>72</v>
      </c>
      <c r="C16" s="36">
        <v>50.43</v>
      </c>
    </row>
    <row r="17" spans="1:3" s="5" customFormat="1" x14ac:dyDescent="0.2">
      <c r="A17" s="8" t="s">
        <v>124</v>
      </c>
      <c r="B17" s="14" t="s">
        <v>174</v>
      </c>
      <c r="C17" s="36">
        <v>50.43</v>
      </c>
    </row>
    <row r="18" spans="1:3" s="2" customFormat="1" ht="12.75" x14ac:dyDescent="0.2">
      <c r="A18" s="21" t="s">
        <v>164</v>
      </c>
      <c r="B18" s="24"/>
      <c r="C18" s="45">
        <f>SUM(C10:C17)</f>
        <v>403.44</v>
      </c>
    </row>
    <row r="19" spans="1:3" x14ac:dyDescent="0.2">
      <c r="A19" s="9" t="s">
        <v>73</v>
      </c>
      <c r="B19" s="13" t="s">
        <v>74</v>
      </c>
      <c r="C19" s="36">
        <v>67.52</v>
      </c>
    </row>
    <row r="20" spans="1:3" s="2" customFormat="1" ht="12.75" x14ac:dyDescent="0.2">
      <c r="A20" s="21" t="s">
        <v>165</v>
      </c>
      <c r="B20" s="24"/>
      <c r="C20" s="45">
        <v>67.52</v>
      </c>
    </row>
    <row r="21" spans="1:3" x14ac:dyDescent="0.2">
      <c r="A21" s="8" t="s">
        <v>50</v>
      </c>
      <c r="B21" s="14" t="s">
        <v>52</v>
      </c>
      <c r="C21" s="36">
        <v>114.53</v>
      </c>
    </row>
    <row r="22" spans="1:3" s="5" customFormat="1" x14ac:dyDescent="0.2">
      <c r="A22" s="8" t="s">
        <v>126</v>
      </c>
      <c r="B22" s="14" t="s">
        <v>129</v>
      </c>
      <c r="C22" s="36">
        <v>114.53</v>
      </c>
    </row>
    <row r="23" spans="1:3" s="5" customFormat="1" x14ac:dyDescent="0.2">
      <c r="A23" s="9" t="s">
        <v>122</v>
      </c>
      <c r="B23" s="18" t="s">
        <v>127</v>
      </c>
      <c r="C23" s="36">
        <v>114.53</v>
      </c>
    </row>
    <row r="24" spans="1:3" ht="15" x14ac:dyDescent="0.25">
      <c r="A24" s="21" t="s">
        <v>164</v>
      </c>
      <c r="B24" s="24"/>
      <c r="C24" s="43">
        <f>SUM(C21:C23)</f>
        <v>343.59000000000003</v>
      </c>
    </row>
    <row r="25" spans="1:3" s="2" customFormat="1" x14ac:dyDescent="0.2">
      <c r="A25" s="9" t="s">
        <v>132</v>
      </c>
      <c r="B25" s="18" t="s">
        <v>175</v>
      </c>
      <c r="C25" s="45">
        <v>67.52</v>
      </c>
    </row>
    <row r="26" spans="1:3" ht="15" x14ac:dyDescent="0.25">
      <c r="C26" s="46">
        <f>C25+C24+C18+C9+C6</f>
        <v>951.1099999999999</v>
      </c>
    </row>
  </sheetData>
  <mergeCells count="6">
    <mergeCell ref="A1:B1"/>
    <mergeCell ref="A6:B6"/>
    <mergeCell ref="A9:B9"/>
    <mergeCell ref="A18:B18"/>
    <mergeCell ref="A20:B20"/>
    <mergeCell ref="A24:B24"/>
  </mergeCells>
  <pageMargins left="0.7" right="0.7" top="0.75" bottom="0.75" header="0.3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60"/>
  <sheetViews>
    <sheetView rightToLeft="1" topLeftCell="A43" zoomScale="160" zoomScaleNormal="160" workbookViewId="0">
      <selection activeCell="C43" sqref="C1:C1048576"/>
    </sheetView>
  </sheetViews>
  <sheetFormatPr defaultRowHeight="14.25" x14ac:dyDescent="0.2"/>
  <cols>
    <col min="1" max="1" width="33.5" customWidth="1"/>
    <col min="2" max="2" width="48.875" customWidth="1"/>
    <col min="3" max="3" width="10" style="41" bestFit="1" customWidth="1"/>
  </cols>
  <sheetData>
    <row r="1" spans="1:3" x14ac:dyDescent="0.2">
      <c r="A1" s="21" t="s">
        <v>166</v>
      </c>
      <c r="B1" s="24"/>
      <c r="C1" s="42" t="s">
        <v>176</v>
      </c>
    </row>
    <row r="2" spans="1:3" x14ac:dyDescent="0.2">
      <c r="A2" s="10" t="s">
        <v>75</v>
      </c>
      <c r="B2" s="14" t="s">
        <v>69</v>
      </c>
      <c r="C2" s="36">
        <v>38.46</v>
      </c>
    </row>
    <row r="3" spans="1:3" x14ac:dyDescent="0.2">
      <c r="A3" s="10" t="s">
        <v>76</v>
      </c>
      <c r="B3" s="15" t="s">
        <v>86</v>
      </c>
      <c r="C3" s="36">
        <v>38.46</v>
      </c>
    </row>
    <row r="4" spans="1:3" x14ac:dyDescent="0.2">
      <c r="A4" s="10" t="s">
        <v>77</v>
      </c>
      <c r="B4" s="14" t="s">
        <v>68</v>
      </c>
      <c r="C4" s="36">
        <v>38.46</v>
      </c>
    </row>
    <row r="5" spans="1:3" x14ac:dyDescent="0.2">
      <c r="A5" s="10" t="s">
        <v>58</v>
      </c>
      <c r="B5" s="14" t="s">
        <v>59</v>
      </c>
      <c r="C5" s="36">
        <v>38.46</v>
      </c>
    </row>
    <row r="6" spans="1:3" x14ac:dyDescent="0.2">
      <c r="A6" s="10" t="s">
        <v>78</v>
      </c>
      <c r="B6" s="16" t="s">
        <v>87</v>
      </c>
      <c r="C6" s="36">
        <v>38.46</v>
      </c>
    </row>
    <row r="7" spans="1:3" x14ac:dyDescent="0.2">
      <c r="A7" s="10" t="s">
        <v>79</v>
      </c>
      <c r="B7" s="16" t="s">
        <v>88</v>
      </c>
      <c r="C7" s="36">
        <v>38.46</v>
      </c>
    </row>
    <row r="8" spans="1:3" x14ac:dyDescent="0.2">
      <c r="A8" s="10" t="s">
        <v>42</v>
      </c>
      <c r="B8" s="18" t="s">
        <v>47</v>
      </c>
      <c r="C8" s="36">
        <v>38.46</v>
      </c>
    </row>
    <row r="9" spans="1:3" x14ac:dyDescent="0.2">
      <c r="A9" s="10" t="s">
        <v>80</v>
      </c>
      <c r="B9" s="18" t="s">
        <v>89</v>
      </c>
      <c r="C9" s="36">
        <v>38.46</v>
      </c>
    </row>
    <row r="10" spans="1:3" x14ac:dyDescent="0.2">
      <c r="A10" s="10" t="s">
        <v>20</v>
      </c>
      <c r="B10" s="14" t="s">
        <v>34</v>
      </c>
      <c r="C10" s="36">
        <v>38.46</v>
      </c>
    </row>
    <row r="11" spans="1:3" x14ac:dyDescent="0.2">
      <c r="A11" s="10" t="s">
        <v>81</v>
      </c>
      <c r="B11" s="17" t="s">
        <v>90</v>
      </c>
      <c r="C11" s="36">
        <v>38.46</v>
      </c>
    </row>
    <row r="12" spans="1:3" x14ac:dyDescent="0.2">
      <c r="A12" s="10" t="s">
        <v>82</v>
      </c>
      <c r="B12" s="17" t="s">
        <v>91</v>
      </c>
      <c r="C12" s="36">
        <v>38.46</v>
      </c>
    </row>
    <row r="13" spans="1:3" x14ac:dyDescent="0.2">
      <c r="A13" s="10" t="s">
        <v>61</v>
      </c>
      <c r="B13" s="17" t="s">
        <v>67</v>
      </c>
      <c r="C13" s="36">
        <v>38.46</v>
      </c>
    </row>
    <row r="14" spans="1:3" x14ac:dyDescent="0.2">
      <c r="A14" s="10" t="s">
        <v>3</v>
      </c>
      <c r="B14" s="15" t="s">
        <v>92</v>
      </c>
      <c r="C14" s="36">
        <v>38.46</v>
      </c>
    </row>
    <row r="15" spans="1:3" x14ac:dyDescent="0.2">
      <c r="A15" s="10" t="s">
        <v>83</v>
      </c>
      <c r="B15" s="15" t="s">
        <v>60</v>
      </c>
      <c r="C15" s="36">
        <v>38.46</v>
      </c>
    </row>
    <row r="16" spans="1:3" x14ac:dyDescent="0.2">
      <c r="A16" s="10" t="s">
        <v>84</v>
      </c>
      <c r="B16" s="15" t="s">
        <v>93</v>
      </c>
      <c r="C16" s="36">
        <v>38.46</v>
      </c>
    </row>
    <row r="17" spans="1:3" x14ac:dyDescent="0.2">
      <c r="A17" s="10" t="s">
        <v>38</v>
      </c>
      <c r="B17" s="14" t="s">
        <v>49</v>
      </c>
      <c r="C17" s="36">
        <v>38.46</v>
      </c>
    </row>
    <row r="18" spans="1:3" x14ac:dyDescent="0.2">
      <c r="A18" s="10" t="s">
        <v>6</v>
      </c>
      <c r="B18" s="18" t="s">
        <v>23</v>
      </c>
      <c r="C18" s="36">
        <v>38.46</v>
      </c>
    </row>
    <row r="19" spans="1:3" x14ac:dyDescent="0.2">
      <c r="A19" s="10" t="s">
        <v>7</v>
      </c>
      <c r="B19" s="18" t="s">
        <v>24</v>
      </c>
      <c r="C19" s="36">
        <v>38.46</v>
      </c>
    </row>
    <row r="20" spans="1:3" x14ac:dyDescent="0.2">
      <c r="A20" s="10" t="s">
        <v>55</v>
      </c>
      <c r="B20" s="17" t="s">
        <v>57</v>
      </c>
      <c r="C20" s="36">
        <v>38.46</v>
      </c>
    </row>
    <row r="21" spans="1:3" x14ac:dyDescent="0.2">
      <c r="A21" s="10" t="s">
        <v>11</v>
      </c>
      <c r="B21" s="14" t="s">
        <v>28</v>
      </c>
      <c r="C21" s="36">
        <v>38.46</v>
      </c>
    </row>
    <row r="22" spans="1:3" x14ac:dyDescent="0.2">
      <c r="A22" s="10" t="s">
        <v>12</v>
      </c>
      <c r="B22" s="14" t="s">
        <v>29</v>
      </c>
      <c r="C22" s="36">
        <v>38.46</v>
      </c>
    </row>
    <row r="23" spans="1:3" x14ac:dyDescent="0.2">
      <c r="A23" s="10" t="s">
        <v>85</v>
      </c>
      <c r="B23" s="14" t="s">
        <v>33</v>
      </c>
      <c r="C23" s="36">
        <v>38.46</v>
      </c>
    </row>
    <row r="24" spans="1:3" s="5" customFormat="1" x14ac:dyDescent="0.2">
      <c r="A24" s="11" t="s">
        <v>114</v>
      </c>
      <c r="B24" s="31" t="s">
        <v>117</v>
      </c>
      <c r="C24" s="36">
        <v>38.46</v>
      </c>
    </row>
    <row r="25" spans="1:3" s="5" customFormat="1" x14ac:dyDescent="0.2">
      <c r="A25" s="11" t="s">
        <v>115</v>
      </c>
      <c r="B25" s="31" t="s">
        <v>117</v>
      </c>
      <c r="C25" s="36">
        <v>38.46</v>
      </c>
    </row>
    <row r="26" spans="1:3" s="5" customFormat="1" x14ac:dyDescent="0.2">
      <c r="A26" s="11" t="s">
        <v>116</v>
      </c>
      <c r="B26" s="31" t="s">
        <v>117</v>
      </c>
      <c r="C26" s="36">
        <v>38.46</v>
      </c>
    </row>
    <row r="27" spans="1:3" s="5" customFormat="1" x14ac:dyDescent="0.2">
      <c r="A27" s="11" t="s">
        <v>124</v>
      </c>
      <c r="B27" s="31" t="s">
        <v>130</v>
      </c>
      <c r="C27" s="36">
        <v>38.46</v>
      </c>
    </row>
    <row r="28" spans="1:3" s="5" customFormat="1" x14ac:dyDescent="0.2">
      <c r="A28" s="11" t="s">
        <v>134</v>
      </c>
      <c r="B28" s="31" t="s">
        <v>135</v>
      </c>
      <c r="C28" s="36">
        <v>38.46</v>
      </c>
    </row>
    <row r="29" spans="1:3" s="5" customFormat="1" ht="15" x14ac:dyDescent="0.25">
      <c r="A29" s="21" t="s">
        <v>166</v>
      </c>
      <c r="B29" s="24"/>
      <c r="C29" s="43">
        <f>SUM(C2:C28)</f>
        <v>1038.4200000000003</v>
      </c>
    </row>
    <row r="30" spans="1:3" s="5" customFormat="1" x14ac:dyDescent="0.2">
      <c r="A30" s="28" t="s">
        <v>151</v>
      </c>
      <c r="B30" s="31" t="s">
        <v>152</v>
      </c>
      <c r="C30" s="36">
        <v>38.46</v>
      </c>
    </row>
    <row r="31" spans="1:3" s="5" customFormat="1" x14ac:dyDescent="0.2">
      <c r="A31" s="28" t="s">
        <v>2</v>
      </c>
      <c r="B31" s="31" t="s">
        <v>153</v>
      </c>
      <c r="C31" s="36">
        <v>38.46</v>
      </c>
    </row>
    <row r="32" spans="1:3" s="5" customFormat="1" x14ac:dyDescent="0.2">
      <c r="A32" s="11" t="s">
        <v>154</v>
      </c>
      <c r="B32" s="31" t="s">
        <v>155</v>
      </c>
      <c r="C32" s="36">
        <v>38.46</v>
      </c>
    </row>
    <row r="33" spans="1:3" s="5" customFormat="1" ht="15" customHeight="1" x14ac:dyDescent="0.25">
      <c r="A33" s="21" t="s">
        <v>166</v>
      </c>
      <c r="B33" s="24"/>
      <c r="C33" s="43">
        <f>SUM(C30:C32)</f>
        <v>115.38</v>
      </c>
    </row>
    <row r="34" spans="1:3" s="5" customFormat="1" x14ac:dyDescent="0.2">
      <c r="A34" s="11" t="s">
        <v>140</v>
      </c>
      <c r="B34" s="31" t="s">
        <v>141</v>
      </c>
      <c r="C34" s="36">
        <v>38.46</v>
      </c>
    </row>
    <row r="35" spans="1:3" s="5" customFormat="1" x14ac:dyDescent="0.2">
      <c r="A35" s="11" t="s">
        <v>145</v>
      </c>
      <c r="B35" s="31" t="s">
        <v>141</v>
      </c>
      <c r="C35" s="36">
        <v>38.46</v>
      </c>
    </row>
    <row r="36" spans="1:3" s="5" customFormat="1" ht="15" x14ac:dyDescent="0.25">
      <c r="A36" s="21" t="s">
        <v>167</v>
      </c>
      <c r="B36" s="24"/>
      <c r="C36" s="43">
        <f>SUM(C34:C35)</f>
        <v>76.92</v>
      </c>
    </row>
    <row r="37" spans="1:3" s="20" customFormat="1" x14ac:dyDescent="0.2">
      <c r="A37" s="28" t="s">
        <v>150</v>
      </c>
      <c r="B37" s="34" t="s">
        <v>173</v>
      </c>
      <c r="C37" s="47">
        <v>50.43</v>
      </c>
    </row>
    <row r="38" spans="1:3" ht="15" x14ac:dyDescent="0.25">
      <c r="A38" s="21" t="s">
        <v>168</v>
      </c>
      <c r="B38" s="24"/>
      <c r="C38" s="43">
        <v>50.43</v>
      </c>
    </row>
    <row r="39" spans="1:3" x14ac:dyDescent="0.2">
      <c r="A39" s="12" t="s">
        <v>15</v>
      </c>
      <c r="B39" s="14" t="s">
        <v>32</v>
      </c>
      <c r="C39" s="36">
        <v>85.47</v>
      </c>
    </row>
    <row r="40" spans="1:3" x14ac:dyDescent="0.2">
      <c r="A40" s="13" t="s">
        <v>18</v>
      </c>
      <c r="B40" s="14" t="s">
        <v>33</v>
      </c>
      <c r="C40" s="36">
        <v>85.47</v>
      </c>
    </row>
    <row r="41" spans="1:3" s="2" customFormat="1" ht="12.75" x14ac:dyDescent="0.2">
      <c r="A41" s="21" t="s">
        <v>169</v>
      </c>
      <c r="B41" s="24"/>
      <c r="C41" s="45">
        <f>SUM(C39:C40)</f>
        <v>170.94</v>
      </c>
    </row>
    <row r="42" spans="1:3" x14ac:dyDescent="0.2">
      <c r="A42" s="12" t="s">
        <v>19</v>
      </c>
      <c r="B42" s="16" t="s">
        <v>35</v>
      </c>
      <c r="C42" s="48">
        <v>94.02</v>
      </c>
    </row>
    <row r="43" spans="1:3" s="2" customFormat="1" ht="12.75" x14ac:dyDescent="0.2">
      <c r="A43" s="21" t="s">
        <v>170</v>
      </c>
      <c r="B43" s="24"/>
      <c r="C43" s="45">
        <v>94.02</v>
      </c>
    </row>
    <row r="44" spans="1:3" x14ac:dyDescent="0.2">
      <c r="A44" s="10" t="s">
        <v>94</v>
      </c>
      <c r="B44" s="15" t="s">
        <v>93</v>
      </c>
      <c r="C44" s="36">
        <v>103.41</v>
      </c>
    </row>
    <row r="45" spans="1:3" x14ac:dyDescent="0.2">
      <c r="A45" s="10" t="s">
        <v>95</v>
      </c>
      <c r="B45" s="16" t="s">
        <v>104</v>
      </c>
      <c r="C45" s="36">
        <v>103.41</v>
      </c>
    </row>
    <row r="46" spans="1:3" x14ac:dyDescent="0.2">
      <c r="A46" s="10" t="s">
        <v>97</v>
      </c>
      <c r="B46" s="18" t="s">
        <v>89</v>
      </c>
      <c r="C46" s="36">
        <v>103.41</v>
      </c>
    </row>
    <row r="47" spans="1:3" x14ac:dyDescent="0.2">
      <c r="A47" s="10" t="s">
        <v>98</v>
      </c>
      <c r="B47" s="17" t="s">
        <v>105</v>
      </c>
      <c r="C47" s="36">
        <v>103.41</v>
      </c>
    </row>
    <row r="48" spans="1:3" x14ac:dyDescent="0.2">
      <c r="A48" s="10" t="s">
        <v>99</v>
      </c>
      <c r="B48" s="13" t="s">
        <v>106</v>
      </c>
      <c r="C48" s="36">
        <v>103.41</v>
      </c>
    </row>
    <row r="49" spans="1:3" x14ac:dyDescent="0.2">
      <c r="A49" s="10" t="s">
        <v>100</v>
      </c>
      <c r="B49" s="17" t="s">
        <v>107</v>
      </c>
      <c r="C49" s="36">
        <v>103.41</v>
      </c>
    </row>
    <row r="50" spans="1:3" x14ac:dyDescent="0.2">
      <c r="A50" s="10" t="s">
        <v>101</v>
      </c>
      <c r="B50" s="13" t="s">
        <v>108</v>
      </c>
      <c r="C50" s="36">
        <v>103.41</v>
      </c>
    </row>
    <row r="51" spans="1:3" x14ac:dyDescent="0.2">
      <c r="A51" s="10" t="s">
        <v>102</v>
      </c>
      <c r="B51" s="17" t="s">
        <v>109</v>
      </c>
      <c r="C51" s="36">
        <v>103.41</v>
      </c>
    </row>
    <row r="52" spans="1:3" x14ac:dyDescent="0.2">
      <c r="A52" s="10" t="s">
        <v>103</v>
      </c>
      <c r="B52" s="14" t="s">
        <v>110</v>
      </c>
      <c r="C52" s="36">
        <v>103.41</v>
      </c>
    </row>
    <row r="53" spans="1:3" ht="15" x14ac:dyDescent="0.25">
      <c r="A53" s="21" t="s">
        <v>171</v>
      </c>
      <c r="B53" s="24"/>
      <c r="C53" s="43">
        <f>SUM(C44:C52)</f>
        <v>930.68999999999983</v>
      </c>
    </row>
    <row r="54" spans="1:3" x14ac:dyDescent="0.2">
      <c r="A54" s="10" t="s">
        <v>96</v>
      </c>
      <c r="B54" s="18" t="s">
        <v>111</v>
      </c>
      <c r="C54" s="36">
        <v>113.25</v>
      </c>
    </row>
    <row r="55" spans="1:3" x14ac:dyDescent="0.2">
      <c r="A55" s="10" t="s">
        <v>112</v>
      </c>
      <c r="B55" s="10" t="s">
        <v>113</v>
      </c>
      <c r="C55" s="36">
        <v>113.25</v>
      </c>
    </row>
    <row r="56" spans="1:3" ht="15" x14ac:dyDescent="0.25">
      <c r="A56" s="21" t="s">
        <v>172</v>
      </c>
      <c r="B56" s="24"/>
      <c r="C56" s="43">
        <f>SUM(C54:C55)</f>
        <v>226.5</v>
      </c>
    </row>
    <row r="57" spans="1:3" x14ac:dyDescent="0.2">
      <c r="A57" s="10" t="s">
        <v>50</v>
      </c>
      <c r="B57" s="14" t="s">
        <v>52</v>
      </c>
      <c r="C57" s="36">
        <v>188.03</v>
      </c>
    </row>
    <row r="58" spans="1:3" x14ac:dyDescent="0.2">
      <c r="A58" s="10" t="s">
        <v>126</v>
      </c>
      <c r="B58" s="14" t="s">
        <v>117</v>
      </c>
      <c r="C58" s="36">
        <v>188.03</v>
      </c>
    </row>
    <row r="59" spans="1:3" ht="15" x14ac:dyDescent="0.25">
      <c r="C59" s="43">
        <f>SUM(C57:C58)</f>
        <v>376.06</v>
      </c>
    </row>
    <row r="60" spans="1:3" ht="15" x14ac:dyDescent="0.25">
      <c r="C60" s="46">
        <f>SUM(C56,C56,C53,C43,C41,C38,C36,C33,C29)</f>
        <v>2929.8</v>
      </c>
    </row>
  </sheetData>
  <mergeCells count="9">
    <mergeCell ref="A43:B43"/>
    <mergeCell ref="A53:B53"/>
    <mergeCell ref="A56:B56"/>
    <mergeCell ref="A1:B1"/>
    <mergeCell ref="A29:B29"/>
    <mergeCell ref="A33:B33"/>
    <mergeCell ref="A36:B36"/>
    <mergeCell ref="A38:B38"/>
    <mergeCell ref="A41:B41"/>
  </mergeCell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rightToLeft="1" zoomScale="150" zoomScaleNormal="150" workbookViewId="0">
      <selection activeCell="B19" sqref="B19"/>
    </sheetView>
  </sheetViews>
  <sheetFormatPr defaultRowHeight="14.25" x14ac:dyDescent="0.2"/>
  <cols>
    <col min="1" max="1" width="39" customWidth="1"/>
    <col min="2" max="2" width="37.375" customWidth="1"/>
  </cols>
  <sheetData>
    <row r="1" spans="1:3" s="4" customFormat="1" ht="12.75" x14ac:dyDescent="0.2">
      <c r="A1" s="21" t="s">
        <v>156</v>
      </c>
      <c r="B1" s="22"/>
      <c r="C1" s="35" t="s">
        <v>176</v>
      </c>
    </row>
    <row r="2" spans="1:3" x14ac:dyDescent="0.2">
      <c r="A2" s="8" t="s">
        <v>50</v>
      </c>
      <c r="B2" s="14" t="s">
        <v>52</v>
      </c>
      <c r="C2" s="36">
        <v>55.56</v>
      </c>
    </row>
    <row r="3" spans="1:3" s="5" customFormat="1" x14ac:dyDescent="0.2">
      <c r="A3" s="8" t="s">
        <v>125</v>
      </c>
      <c r="B3" s="14" t="s">
        <v>117</v>
      </c>
      <c r="C3" s="36">
        <v>55.56</v>
      </c>
    </row>
    <row r="4" spans="1:3" x14ac:dyDescent="0.2">
      <c r="C4" s="37">
        <f>SUM(C2:C3)</f>
        <v>111.12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rightToLeft="1" tabSelected="1" zoomScale="150" zoomScaleNormal="150" workbookViewId="0">
      <selection activeCell="C1" sqref="C1:C19"/>
    </sheetView>
  </sheetViews>
  <sheetFormatPr defaultRowHeight="14.25" x14ac:dyDescent="0.2"/>
  <cols>
    <col min="1" max="1" width="41" customWidth="1"/>
    <col min="2" max="2" width="44.25" bestFit="1" customWidth="1"/>
    <col min="3" max="3" width="10" bestFit="1" customWidth="1"/>
  </cols>
  <sheetData>
    <row r="1" spans="1:3" s="2" customFormat="1" ht="12.75" x14ac:dyDescent="0.2">
      <c r="A1" s="23" t="s">
        <v>157</v>
      </c>
      <c r="B1" s="21"/>
      <c r="C1" s="49" t="s">
        <v>176</v>
      </c>
    </row>
    <row r="2" spans="1:3" x14ac:dyDescent="0.2">
      <c r="A2" s="8" t="str">
        <f>[2]גיליון1!B60</f>
        <v xml:space="preserve">לילך ויסמן </v>
      </c>
      <c r="B2" s="14" t="s">
        <v>52</v>
      </c>
      <c r="C2" s="36">
        <v>84.62</v>
      </c>
    </row>
    <row r="3" spans="1:3" x14ac:dyDescent="0.2">
      <c r="A3" s="8" t="str">
        <f>[2]גיליון1!B61</f>
        <v xml:space="preserve">טלי אוברמן </v>
      </c>
      <c r="B3" s="15" t="s">
        <v>86</v>
      </c>
      <c r="C3" s="36">
        <v>84.62</v>
      </c>
    </row>
    <row r="4" spans="1:3" x14ac:dyDescent="0.2">
      <c r="A4" s="8" t="str">
        <f>[2]גיליון1!B62</f>
        <v xml:space="preserve">דוד קופל </v>
      </c>
      <c r="B4" s="16" t="s">
        <v>21</v>
      </c>
      <c r="C4" s="36">
        <v>84.62</v>
      </c>
    </row>
    <row r="5" spans="1:3" x14ac:dyDescent="0.2">
      <c r="A5" s="8" t="str">
        <f>[2]גיליון1!B63</f>
        <v xml:space="preserve">עמיהוד שמלצר </v>
      </c>
      <c r="B5" s="16" t="s">
        <v>87</v>
      </c>
      <c r="C5" s="36">
        <v>84.62</v>
      </c>
    </row>
    <row r="6" spans="1:3" x14ac:dyDescent="0.2">
      <c r="A6" s="8" t="str">
        <f>[2]גיליון1!B64</f>
        <v xml:space="preserve">ינון גוטגליק </v>
      </c>
      <c r="B6" s="16" t="s">
        <v>88</v>
      </c>
      <c r="C6" s="36">
        <v>84.62</v>
      </c>
    </row>
    <row r="7" spans="1:3" x14ac:dyDescent="0.2">
      <c r="A7" s="8" t="str">
        <f>[2]גיליון1!B65</f>
        <v xml:space="preserve">תמר קליין </v>
      </c>
      <c r="B7" s="17" t="s">
        <v>91</v>
      </c>
      <c r="C7" s="36">
        <v>84.62</v>
      </c>
    </row>
    <row r="8" spans="1:3" x14ac:dyDescent="0.2">
      <c r="A8" s="8" t="str">
        <f>[2]גיליון1!B66</f>
        <v xml:space="preserve">אביתר שמואל פרץ </v>
      </c>
      <c r="B8" s="18" t="s">
        <v>22</v>
      </c>
      <c r="C8" s="36">
        <v>84.62</v>
      </c>
    </row>
    <row r="9" spans="1:3" x14ac:dyDescent="0.2">
      <c r="A9" s="8" t="str">
        <f>[2]גיליון1!B67</f>
        <v xml:space="preserve">יחיאל אהרון גנוד </v>
      </c>
      <c r="B9" s="14" t="s">
        <v>31</v>
      </c>
      <c r="C9" s="36">
        <v>84.62</v>
      </c>
    </row>
    <row r="10" spans="1:3" x14ac:dyDescent="0.2">
      <c r="A10" s="8" t="str">
        <f>[2]גיליון1!B68</f>
        <v xml:space="preserve">עלי בינג </v>
      </c>
      <c r="B10" s="14" t="s">
        <v>33</v>
      </c>
      <c r="C10" s="36">
        <v>84.62</v>
      </c>
    </row>
    <row r="11" spans="1:3" x14ac:dyDescent="0.2">
      <c r="A11" s="8" t="s">
        <v>121</v>
      </c>
      <c r="B11" s="10" t="s">
        <v>131</v>
      </c>
      <c r="C11" s="36">
        <v>84.62</v>
      </c>
    </row>
    <row r="12" spans="1:3" x14ac:dyDescent="0.2">
      <c r="A12" s="8" t="s">
        <v>122</v>
      </c>
      <c r="B12" s="10" t="s">
        <v>131</v>
      </c>
      <c r="C12" s="36">
        <v>84.62</v>
      </c>
    </row>
    <row r="13" spans="1:3" x14ac:dyDescent="0.2">
      <c r="A13" s="8" t="s">
        <v>125</v>
      </c>
      <c r="B13" s="10" t="s">
        <v>128</v>
      </c>
      <c r="C13" s="36">
        <v>84.62</v>
      </c>
    </row>
    <row r="14" spans="1:3" ht="15" x14ac:dyDescent="0.25">
      <c r="A14" s="23" t="s">
        <v>157</v>
      </c>
      <c r="B14" s="21"/>
      <c r="C14" s="43">
        <f>SUM(C2:C13)</f>
        <v>1015.44</v>
      </c>
    </row>
    <row r="15" spans="1:3" x14ac:dyDescent="0.2">
      <c r="A15" s="8" t="s">
        <v>137</v>
      </c>
      <c r="B15" s="10" t="s">
        <v>138</v>
      </c>
      <c r="C15" s="36">
        <v>84.62</v>
      </c>
    </row>
    <row r="16" spans="1:3" x14ac:dyDescent="0.2">
      <c r="A16" s="8" t="s">
        <v>136</v>
      </c>
      <c r="B16" s="10" t="s">
        <v>139</v>
      </c>
      <c r="C16" s="36">
        <v>84.62</v>
      </c>
    </row>
    <row r="17" spans="1:3" s="5" customFormat="1" ht="15" x14ac:dyDescent="0.25">
      <c r="A17" s="23" t="s">
        <v>157</v>
      </c>
      <c r="B17" s="21"/>
      <c r="C17" s="43">
        <f>SUM(C15:C16)</f>
        <v>169.24</v>
      </c>
    </row>
    <row r="18" spans="1:3" s="5" customFormat="1" ht="15" x14ac:dyDescent="0.25">
      <c r="A18" s="8" t="s">
        <v>143</v>
      </c>
      <c r="B18" s="10" t="s">
        <v>144</v>
      </c>
      <c r="C18" s="43">
        <v>84.62</v>
      </c>
    </row>
    <row r="19" spans="1:3" ht="15" x14ac:dyDescent="0.25">
      <c r="C19" s="46">
        <f>SUM(,C18,C17,C14)</f>
        <v>1269.3000000000002</v>
      </c>
    </row>
    <row r="22" spans="1:3" x14ac:dyDescent="0.2">
      <c r="B22" t="s">
        <v>133</v>
      </c>
    </row>
  </sheetData>
  <mergeCells count="3">
    <mergeCell ref="A17:B17"/>
    <mergeCell ref="A1:B1"/>
    <mergeCell ref="A14:B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גלובס</vt:lpstr>
      <vt:lpstr>ידיעות אחרונות וכלכיסט</vt:lpstr>
      <vt:lpstr>הארץ ודה מרקר </vt:lpstr>
      <vt:lpstr>ישראל היום </vt:lpstr>
      <vt:lpstr>מקור ראשון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אלקיים</dc:creator>
  <cp:lastModifiedBy>שיראל אלון</cp:lastModifiedBy>
  <cp:lastPrinted>2024-01-23T12:28:56Z</cp:lastPrinted>
  <dcterms:created xsi:type="dcterms:W3CDTF">2023-12-28T06:29:08Z</dcterms:created>
  <dcterms:modified xsi:type="dcterms:W3CDTF">2025-04-01T11:14:30Z</dcterms:modified>
</cp:coreProperties>
</file>