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ערן\חירום\"/>
    </mc:Choice>
  </mc:AlternateContent>
  <xr:revisionPtr revIDLastSave="0" documentId="13_ncr:1_{E80DE98D-26DF-4C9F-8479-3060A2C01252}" xr6:coauthVersionLast="45" xr6:coauthVersionMax="45" xr10:uidLastSave="{00000000-0000-0000-0000-000000000000}"/>
  <bookViews>
    <workbookView xWindow="30" yWindow="30" windowWidth="17910" windowHeight="15525" xr2:uid="{00000000-000D-0000-FFFF-FFFF00000000}"/>
  </bookViews>
  <sheets>
    <sheet name="ביצוע בפועל - 2021" sheetId="3" r:id="rId1"/>
  </sheets>
  <definedNames>
    <definedName name="_xlnm.Print_Area" localSheetId="0">'ביצוע בפועל - 2021'!$B$2:$H$84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3" l="1"/>
  <c r="E51" i="3"/>
  <c r="E66" i="3"/>
  <c r="E65" i="3"/>
  <c r="E31" i="3"/>
  <c r="E23" i="3"/>
  <c r="F33" i="3" l="1"/>
  <c r="E40" i="3" l="1"/>
  <c r="E48" i="3"/>
  <c r="E41" i="3"/>
  <c r="E26" i="3" l="1"/>
  <c r="E33" i="3" s="1"/>
  <c r="F15" i="3" l="1"/>
  <c r="E15" i="3"/>
  <c r="F82" i="3" l="1"/>
  <c r="E82" i="3"/>
  <c r="F10" i="3"/>
  <c r="E10" i="3"/>
  <c r="F84" i="3" l="1"/>
  <c r="F35" i="3"/>
  <c r="E35" i="3"/>
  <c r="E84" i="3" l="1"/>
</calcChain>
</file>

<file path=xl/sharedStrings.xml><?xml version="1.0" encoding="utf-8"?>
<sst xmlns="http://schemas.openxmlformats.org/spreadsheetml/2006/main" count="136" uniqueCount="90">
  <si>
    <t>מקלטים + מחסנים</t>
  </si>
  <si>
    <t>מקלטים במוס"ח</t>
  </si>
  <si>
    <t>תיקונים דחופים</t>
  </si>
  <si>
    <t>הערות</t>
  </si>
  <si>
    <t>יצאה הוראת תשלום</t>
  </si>
  <si>
    <t>קיים שיריון במערכת</t>
  </si>
  <si>
    <t>יתרה זמינה לעבודות נוספות:</t>
  </si>
  <si>
    <t>4617, 4719</t>
  </si>
  <si>
    <t>תקציב לפעולות לשנת 2020</t>
  </si>
  <si>
    <t>מס' הזמנה / מונה תשלום</t>
  </si>
  <si>
    <t>עבודות בהמתנה:</t>
  </si>
  <si>
    <t>העברה בין תב"רים</t>
  </si>
  <si>
    <t>תכנון עבודה לשנת 2021</t>
  </si>
  <si>
    <t>תקציב 2021</t>
  </si>
  <si>
    <t>יתרת תקציב מ- 2020</t>
  </si>
  <si>
    <t>עבודות משנת 2020 ששולמו השנה:</t>
  </si>
  <si>
    <t>עבודות משנת 2021:</t>
  </si>
  <si>
    <t>עבודות מתוכננות לשנת 2021:</t>
  </si>
  <si>
    <t>השלמות מחסן נחלת יוסף</t>
  </si>
  <si>
    <t>מקלט 38 - מהנדס חשמל</t>
  </si>
  <si>
    <t>מרכז הפעלה - מצברים באל פסק</t>
  </si>
  <si>
    <t>מקלט 56 (המחתרת 9) - עב' ביוב</t>
  </si>
  <si>
    <t>מקלט 44 - החלפת דלת</t>
  </si>
  <si>
    <t>מקלט 78 - עבודות</t>
  </si>
  <si>
    <t>מקלט 47 - שיפוץ</t>
  </si>
  <si>
    <t>צבע למקלטים</t>
  </si>
  <si>
    <t>מקלט 60 - ביוב ומים</t>
  </si>
  <si>
    <t>מקלט גן לויטה - תיקון דלת</t>
  </si>
  <si>
    <t>יוספי</t>
  </si>
  <si>
    <t>א.מ. סורגים</t>
  </si>
  <si>
    <t>סגירת סככת החפ"ק</t>
  </si>
  <si>
    <t>מקלט 38 - עב' חשמל</t>
  </si>
  <si>
    <t>יוני את דרור</t>
  </si>
  <si>
    <t>מקלט 72 - עבודות</t>
  </si>
  <si>
    <t>מקלט 61 - עב' חשמל</t>
  </si>
  <si>
    <t>מקלט 88</t>
  </si>
  <si>
    <t>א.ד. הנדסה</t>
  </si>
  <si>
    <t>מקלט 69 (ויצ"ו 10)</t>
  </si>
  <si>
    <t>36618, 36986</t>
  </si>
  <si>
    <t>מזגנים למרכז ההפעלה</t>
  </si>
  <si>
    <t>תדיראן</t>
  </si>
  <si>
    <t>מקלט 73 (התפוצות)</t>
  </si>
  <si>
    <t>יתרת תקציב 2021</t>
  </si>
  <si>
    <t>מרכז ההפעלה - בור ניקוז</t>
  </si>
  <si>
    <t>מקלט 56 (המחתרת)</t>
  </si>
  <si>
    <t>מקלט 85 (הצנחנים)</t>
  </si>
  <si>
    <t>מקלט 1 (ארלוזורוב) - בד' מע' חשמל</t>
  </si>
  <si>
    <t>37644, 37863</t>
  </si>
  <si>
    <t>מקלט 38 - תיקון קו מים</t>
  </si>
  <si>
    <t>מקלט 36</t>
  </si>
  <si>
    <t>מחסן נחלת יוסף - תיקון דלת</t>
  </si>
  <si>
    <t>35780, 38482</t>
  </si>
  <si>
    <t>מרכז הפעלה - החלפת מטבח</t>
  </si>
  <si>
    <t>מקלט 67 (רמז) - עבודות</t>
  </si>
  <si>
    <t>מקלט 67 (רמז) - תיקון קו מים</t>
  </si>
  <si>
    <t>מקלט 37 (קריניצי) - בדיקת ראדון</t>
  </si>
  <si>
    <t>גלית</t>
  </si>
  <si>
    <t>מקלט 7 (גן אלי כהן)</t>
  </si>
  <si>
    <t>בי"ס סביון - עב' איטום</t>
  </si>
  <si>
    <t>בי"ס סביון - עבודות</t>
  </si>
  <si>
    <t>בי"ס הלל - עב' איטום</t>
  </si>
  <si>
    <t>בי"ס מורדי הגטאות</t>
  </si>
  <si>
    <t>בי"ס בן גוריון</t>
  </si>
  <si>
    <t>בי"ס המתמיד</t>
  </si>
  <si>
    <t>בי"ס נעם הרא"ה</t>
  </si>
  <si>
    <t>אדוויס אלקטרוניקה</t>
  </si>
  <si>
    <t>דובדבן</t>
  </si>
  <si>
    <t>מקלט 82 - תיקון דלת מילוט</t>
  </si>
  <si>
    <t>6480, 11470</t>
  </si>
  <si>
    <t>מרכז ההפעלה - חידוש ניקוזים</t>
  </si>
  <si>
    <t>מרכז הפעלה - נקודות חשמל</t>
  </si>
  <si>
    <t>מחסן מנדס - עובדים לפינוי</t>
  </si>
  <si>
    <t>ר.ג.א.</t>
  </si>
  <si>
    <t>מחסן מנדס - משאיות לפינוי</t>
  </si>
  <si>
    <t>מנחם בנש</t>
  </si>
  <si>
    <t>39438, 39440</t>
  </si>
  <si>
    <t>מקלט 85 - חשמל</t>
  </si>
  <si>
    <t>מרכז הפעלה - קו מים</t>
  </si>
  <si>
    <t>מקלטים 56 ו- 59 - ביוב</t>
  </si>
  <si>
    <t>ר.ל. אינסטלציה</t>
  </si>
  <si>
    <t>עבודות חשמל דחופות</t>
  </si>
  <si>
    <t>37870, 40194</t>
  </si>
  <si>
    <t>תיקונים דחופים במקלטים</t>
  </si>
  <si>
    <t>40367, 40368</t>
  </si>
  <si>
    <t>בי"ס ארנון - החלפת מנעול</t>
  </si>
  <si>
    <t>שנקר</t>
  </si>
  <si>
    <t>מקלט גן 139 (עלומים 11)</t>
  </si>
  <si>
    <t>תיקונים דחופים במקלטים במוס"ח</t>
  </si>
  <si>
    <t>מקלט 67 (רמז 5)</t>
  </si>
  <si>
    <t>מקלט בית צבי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</si>
</sst>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0" xfId="1" applyNumberFormat="1" applyFont="1" applyBorder="1"/>
    <xf numFmtId="165" fontId="0" fillId="0" borderId="0" xfId="1" applyNumberFormat="1" applyFont="1"/>
    <xf numFmtId="0" fontId="5" fillId="0" borderId="0" xfId="0" applyFont="1"/>
    <xf numFmtId="0" fontId="2" fillId="2" borderId="0" xfId="0" applyFont="1" applyFill="1"/>
    <xf numFmtId="0" fontId="2" fillId="3" borderId="0" xfId="0" applyFont="1" applyFill="1"/>
    <xf numFmtId="164" fontId="0" fillId="0" borderId="0" xfId="1" applyNumberFormat="1" applyFont="1" applyFill="1"/>
    <xf numFmtId="0" fontId="5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" fillId="0" borderId="0" xfId="1" applyNumberFormat="1" applyFont="1"/>
    <xf numFmtId="164" fontId="2" fillId="0" borderId="2" xfId="1" applyNumberFormat="1" applyFont="1" applyFill="1" applyBorder="1"/>
    <xf numFmtId="0" fontId="0" fillId="0" borderId="0" xfId="0" applyFill="1"/>
    <xf numFmtId="164" fontId="2" fillId="0" borderId="1" xfId="0" applyNumberFormat="1" applyFont="1" applyFill="1" applyBorder="1"/>
    <xf numFmtId="0" fontId="0" fillId="0" borderId="0" xfId="0" applyFill="1" applyAlignment="1">
      <alignment wrapText="1"/>
    </xf>
    <xf numFmtId="165" fontId="0" fillId="0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87"/>
  <sheetViews>
    <sheetView rightToLeft="1" tabSelected="1" zoomScaleNormal="100" workbookViewId="0">
      <pane ySplit="3" topLeftCell="A10" activePane="bottomLeft" state="frozen"/>
      <selection pane="bottomLeft"/>
    </sheetView>
  </sheetViews>
  <sheetFormatPr defaultRowHeight="14.25" x14ac:dyDescent="0.2"/>
  <cols>
    <col min="1" max="2" width="3.625" customWidth="1"/>
    <col min="3" max="3" width="25.375" style="3" customWidth="1"/>
    <col min="4" max="4" width="1.875" customWidth="1"/>
    <col min="5" max="6" width="12.125" customWidth="1"/>
    <col min="7" max="7" width="11.875" customWidth="1"/>
    <col min="8" max="8" width="17.125" customWidth="1"/>
    <col min="9" max="9" width="13.625" customWidth="1"/>
  </cols>
  <sheetData>
    <row r="2" spans="2:8" ht="18" x14ac:dyDescent="0.25">
      <c r="B2" s="2" t="s">
        <v>12</v>
      </c>
      <c r="C2" s="8"/>
    </row>
    <row r="3" spans="2:8" ht="30" x14ac:dyDescent="0.2">
      <c r="E3" s="4" t="s">
        <v>0</v>
      </c>
      <c r="F3" s="4" t="s">
        <v>1</v>
      </c>
      <c r="G3" s="4" t="s">
        <v>9</v>
      </c>
      <c r="H3" s="4" t="s">
        <v>3</v>
      </c>
    </row>
    <row r="4" spans="2:8" ht="15" x14ac:dyDescent="0.25">
      <c r="E4" s="12">
        <v>4634</v>
      </c>
      <c r="F4" s="16" t="s">
        <v>7</v>
      </c>
      <c r="H4" s="13" t="s">
        <v>4</v>
      </c>
    </row>
    <row r="5" spans="2:8" ht="15" x14ac:dyDescent="0.25">
      <c r="E5" s="12"/>
      <c r="F5" s="12"/>
      <c r="H5" s="14" t="s">
        <v>5</v>
      </c>
    </row>
    <row r="6" spans="2:8" x14ac:dyDescent="0.2">
      <c r="B6" t="s">
        <v>13</v>
      </c>
      <c r="E6" s="15">
        <v>1000000</v>
      </c>
      <c r="F6" s="15">
        <v>1050000</v>
      </c>
    </row>
    <row r="7" spans="2:8" x14ac:dyDescent="0.2">
      <c r="B7" t="s">
        <v>11</v>
      </c>
      <c r="E7" s="5"/>
      <c r="F7" s="5"/>
    </row>
    <row r="8" spans="2:8" x14ac:dyDescent="0.2">
      <c r="B8" t="s">
        <v>14</v>
      </c>
      <c r="E8" s="5">
        <v>237626</v>
      </c>
      <c r="F8" s="5">
        <v>81191</v>
      </c>
    </row>
    <row r="9" spans="2:8" ht="6.75" customHeight="1" x14ac:dyDescent="0.2">
      <c r="E9" s="5"/>
      <c r="F9" s="5"/>
      <c r="G9" s="11"/>
    </row>
    <row r="10" spans="2:8" ht="15.75" thickBot="1" x14ac:dyDescent="0.3">
      <c r="B10" s="1" t="s">
        <v>8</v>
      </c>
      <c r="C10" s="9"/>
      <c r="D10" s="1"/>
      <c r="E10" s="7">
        <f>SUM(E6:E9)</f>
        <v>1237626</v>
      </c>
      <c r="F10" s="7">
        <f>SUM(F6:F9)</f>
        <v>1131191</v>
      </c>
      <c r="G10" s="10"/>
    </row>
    <row r="11" spans="2:8" ht="6.75" customHeight="1" thickTop="1" x14ac:dyDescent="0.2">
      <c r="E11" s="5"/>
      <c r="F11" s="5"/>
      <c r="G11" s="11"/>
    </row>
    <row r="12" spans="2:8" ht="15.75" customHeight="1" x14ac:dyDescent="0.25">
      <c r="B12" s="1" t="s">
        <v>15</v>
      </c>
      <c r="E12" s="5"/>
      <c r="F12" s="5"/>
      <c r="G12" s="17"/>
    </row>
    <row r="13" spans="2:8" x14ac:dyDescent="0.2">
      <c r="C13" s="24" t="s">
        <v>18</v>
      </c>
      <c r="D13" s="22"/>
      <c r="E13" s="26">
        <v>98800</v>
      </c>
      <c r="F13" s="15"/>
      <c r="G13" s="25"/>
    </row>
    <row r="14" spans="2:8" ht="6.75" customHeight="1" x14ac:dyDescent="0.2">
      <c r="E14" s="15"/>
      <c r="F14" s="15"/>
      <c r="G14" s="17"/>
    </row>
    <row r="15" spans="2:8" ht="15.75" thickBot="1" x14ac:dyDescent="0.3">
      <c r="E15" s="21">
        <f>SUM(E13:E14)</f>
        <v>98800</v>
      </c>
      <c r="F15" s="21">
        <f>SUM(F13:F14)</f>
        <v>0</v>
      </c>
      <c r="G15" s="18"/>
    </row>
    <row r="16" spans="2:8" ht="6.75" customHeight="1" thickTop="1" x14ac:dyDescent="0.2">
      <c r="E16" s="15"/>
      <c r="F16" s="15"/>
      <c r="G16" s="17"/>
    </row>
    <row r="17" spans="2:8" ht="15" x14ac:dyDescent="0.25">
      <c r="B17" s="1" t="s">
        <v>16</v>
      </c>
      <c r="E17" s="15"/>
      <c r="F17" s="15"/>
      <c r="G17" s="17"/>
    </row>
    <row r="18" spans="2:8" x14ac:dyDescent="0.2">
      <c r="C18" s="3" t="s">
        <v>58</v>
      </c>
      <c r="E18" s="15"/>
      <c r="F18" s="26">
        <v>5859</v>
      </c>
      <c r="G18" s="17">
        <v>3061</v>
      </c>
      <c r="H18" s="5" t="s">
        <v>28</v>
      </c>
    </row>
    <row r="19" spans="2:8" x14ac:dyDescent="0.2">
      <c r="C19" s="3" t="s">
        <v>19</v>
      </c>
      <c r="E19" s="26">
        <v>46416</v>
      </c>
      <c r="F19" s="15"/>
      <c r="G19" s="17">
        <v>4084</v>
      </c>
      <c r="H19" s="5" t="s">
        <v>32</v>
      </c>
    </row>
    <row r="20" spans="2:8" x14ac:dyDescent="0.2">
      <c r="C20" s="3" t="s">
        <v>21</v>
      </c>
      <c r="E20" s="26">
        <v>5803</v>
      </c>
      <c r="F20" s="15"/>
      <c r="G20" s="17">
        <v>5173</v>
      </c>
      <c r="H20" s="5" t="s">
        <v>66</v>
      </c>
    </row>
    <row r="21" spans="2:8" x14ac:dyDescent="0.2">
      <c r="C21" s="3" t="s">
        <v>20</v>
      </c>
      <c r="E21" s="26">
        <v>10882</v>
      </c>
      <c r="F21" s="15"/>
      <c r="G21" s="17">
        <v>5814</v>
      </c>
      <c r="H21" t="s">
        <v>65</v>
      </c>
    </row>
    <row r="22" spans="2:8" x14ac:dyDescent="0.2">
      <c r="C22" s="3" t="s">
        <v>24</v>
      </c>
      <c r="E22" s="26">
        <v>64567</v>
      </c>
      <c r="F22" s="15"/>
      <c r="G22" s="17">
        <v>6476</v>
      </c>
      <c r="H22" s="5" t="s">
        <v>28</v>
      </c>
    </row>
    <row r="23" spans="2:8" x14ac:dyDescent="0.2">
      <c r="C23" s="3" t="s">
        <v>26</v>
      </c>
      <c r="E23" s="26">
        <f>54884-43</f>
        <v>54841</v>
      </c>
      <c r="F23" s="15"/>
      <c r="G23" s="17" t="s">
        <v>68</v>
      </c>
      <c r="H23" s="5" t="s">
        <v>28</v>
      </c>
    </row>
    <row r="24" spans="2:8" x14ac:dyDescent="0.2">
      <c r="C24" s="3" t="s">
        <v>23</v>
      </c>
      <c r="E24" s="26">
        <v>41994</v>
      </c>
      <c r="F24" s="15"/>
      <c r="G24" s="17">
        <v>6482</v>
      </c>
      <c r="H24" s="5" t="s">
        <v>28</v>
      </c>
    </row>
    <row r="25" spans="2:8" x14ac:dyDescent="0.2">
      <c r="C25" s="3" t="s">
        <v>22</v>
      </c>
      <c r="E25" s="26">
        <v>3669</v>
      </c>
      <c r="F25" s="15"/>
      <c r="G25" s="17">
        <v>6485</v>
      </c>
      <c r="H25" s="5" t="s">
        <v>28</v>
      </c>
    </row>
    <row r="26" spans="2:8" x14ac:dyDescent="0.2">
      <c r="C26" s="3" t="s">
        <v>67</v>
      </c>
      <c r="E26" s="26">
        <f>4105+289</f>
        <v>4394</v>
      </c>
      <c r="F26" s="15"/>
      <c r="G26" s="17">
        <v>7014</v>
      </c>
      <c r="H26" s="5" t="s">
        <v>29</v>
      </c>
    </row>
    <row r="27" spans="2:8" ht="28.5" x14ac:dyDescent="0.2">
      <c r="C27" s="3" t="s">
        <v>46</v>
      </c>
      <c r="E27" s="26">
        <v>2178</v>
      </c>
      <c r="F27" s="15"/>
      <c r="G27" s="17">
        <v>7441</v>
      </c>
      <c r="H27" s="5" t="s">
        <v>32</v>
      </c>
    </row>
    <row r="28" spans="2:8" x14ac:dyDescent="0.2">
      <c r="C28" s="3" t="s">
        <v>34</v>
      </c>
      <c r="E28" s="26">
        <v>74647</v>
      </c>
      <c r="F28" s="15"/>
      <c r="G28" s="25">
        <v>7453</v>
      </c>
      <c r="H28" s="5" t="s">
        <v>32</v>
      </c>
    </row>
    <row r="29" spans="2:8" x14ac:dyDescent="0.2">
      <c r="C29" s="3" t="s">
        <v>55</v>
      </c>
      <c r="E29" s="26">
        <v>1404</v>
      </c>
      <c r="F29" s="15"/>
      <c r="G29" s="25">
        <v>9342</v>
      </c>
      <c r="H29" s="5" t="s">
        <v>56</v>
      </c>
    </row>
    <row r="30" spans="2:8" x14ac:dyDescent="0.2">
      <c r="C30" s="3" t="s">
        <v>30</v>
      </c>
      <c r="E30" s="26">
        <v>7131</v>
      </c>
      <c r="F30" s="15"/>
      <c r="G30" s="25">
        <v>6273</v>
      </c>
      <c r="H30" s="5" t="s">
        <v>28</v>
      </c>
    </row>
    <row r="31" spans="2:8" x14ac:dyDescent="0.2">
      <c r="C31" s="3" t="s">
        <v>39</v>
      </c>
      <c r="E31" s="26">
        <f>7189+6866+708+2914-1</f>
        <v>17676</v>
      </c>
      <c r="F31" s="15"/>
      <c r="G31" s="25">
        <v>11096</v>
      </c>
      <c r="H31" s="5" t="s">
        <v>40</v>
      </c>
    </row>
    <row r="32" spans="2:8" ht="6.75" customHeight="1" x14ac:dyDescent="0.2">
      <c r="E32" s="15"/>
      <c r="F32" s="15"/>
      <c r="G32" s="17"/>
    </row>
    <row r="33" spans="2:8" ht="15.75" thickBot="1" x14ac:dyDescent="0.3">
      <c r="E33" s="21">
        <f>SUM(E18:E32)</f>
        <v>335602</v>
      </c>
      <c r="F33" s="21">
        <f>SUM(F18:F32)</f>
        <v>5859</v>
      </c>
      <c r="G33" s="18"/>
    </row>
    <row r="34" spans="2:8" ht="6.75" customHeight="1" thickTop="1" x14ac:dyDescent="0.2">
      <c r="E34" s="15"/>
      <c r="F34" s="15"/>
      <c r="G34" s="17"/>
    </row>
    <row r="35" spans="2:8" ht="15.75" thickBot="1" x14ac:dyDescent="0.3">
      <c r="B35" s="1" t="s">
        <v>6</v>
      </c>
      <c r="E35" s="23">
        <f>E10-E15-E33</f>
        <v>803224</v>
      </c>
      <c r="F35" s="23">
        <f>F10-F15-F33</f>
        <v>1125332</v>
      </c>
      <c r="G35" s="19"/>
    </row>
    <row r="36" spans="2:8" ht="6.75" customHeight="1" thickTop="1" x14ac:dyDescent="0.2">
      <c r="E36" s="15"/>
      <c r="F36" s="15"/>
      <c r="G36" s="17"/>
    </row>
    <row r="37" spans="2:8" ht="15" x14ac:dyDescent="0.25">
      <c r="B37" s="1" t="s">
        <v>17</v>
      </c>
      <c r="E37" s="15"/>
      <c r="F37" s="15"/>
      <c r="G37" s="17"/>
    </row>
    <row r="38" spans="2:8" x14ac:dyDescent="0.2">
      <c r="C38" s="3" t="s">
        <v>2</v>
      </c>
      <c r="E38" s="27">
        <v>50000</v>
      </c>
      <c r="F38" s="15"/>
      <c r="G38" s="17">
        <v>34262</v>
      </c>
      <c r="H38" t="s">
        <v>28</v>
      </c>
    </row>
    <row r="39" spans="2:8" x14ac:dyDescent="0.2">
      <c r="C39" s="3" t="s">
        <v>27</v>
      </c>
      <c r="E39" s="27">
        <v>1484</v>
      </c>
      <c r="F39" s="15"/>
      <c r="G39" s="17">
        <v>35324</v>
      </c>
      <c r="H39" s="5" t="s">
        <v>29</v>
      </c>
    </row>
    <row r="40" spans="2:8" x14ac:dyDescent="0.2">
      <c r="C40" s="3" t="s">
        <v>31</v>
      </c>
      <c r="E40" s="27">
        <f>90978+13699</f>
        <v>104677</v>
      </c>
      <c r="F40" s="15"/>
      <c r="G40" s="17" t="s">
        <v>51</v>
      </c>
      <c r="H40" s="5" t="s">
        <v>32</v>
      </c>
    </row>
    <row r="41" spans="2:8" x14ac:dyDescent="0.2">
      <c r="C41" s="3" t="s">
        <v>33</v>
      </c>
      <c r="E41" s="27">
        <f>42317+10038</f>
        <v>52355</v>
      </c>
      <c r="F41" s="15"/>
      <c r="G41" s="17" t="s">
        <v>38</v>
      </c>
      <c r="H41" s="5" t="s">
        <v>28</v>
      </c>
    </row>
    <row r="42" spans="2:8" x14ac:dyDescent="0.2">
      <c r="C42" s="3" t="s">
        <v>59</v>
      </c>
      <c r="E42" s="15"/>
      <c r="F42" s="27">
        <v>13539</v>
      </c>
      <c r="G42" s="17">
        <v>36619</v>
      </c>
      <c r="H42" s="5" t="s">
        <v>28</v>
      </c>
    </row>
    <row r="43" spans="2:8" x14ac:dyDescent="0.2">
      <c r="C43" s="3" t="s">
        <v>60</v>
      </c>
      <c r="E43" s="15"/>
      <c r="F43" s="27">
        <v>3431</v>
      </c>
      <c r="G43" s="17">
        <v>36622</v>
      </c>
      <c r="H43" s="5" t="s">
        <v>28</v>
      </c>
    </row>
    <row r="44" spans="2:8" x14ac:dyDescent="0.2">
      <c r="C44" s="3" t="s">
        <v>35</v>
      </c>
      <c r="E44" s="27">
        <v>38408</v>
      </c>
      <c r="F44" s="15"/>
      <c r="G44" s="17">
        <v>36847</v>
      </c>
      <c r="H44" s="5" t="s">
        <v>36</v>
      </c>
    </row>
    <row r="45" spans="2:8" x14ac:dyDescent="0.2">
      <c r="C45" s="3" t="s">
        <v>37</v>
      </c>
      <c r="E45" s="27">
        <v>44295</v>
      </c>
      <c r="F45" s="15"/>
      <c r="G45" s="17">
        <v>36897</v>
      </c>
      <c r="H45" s="5" t="s">
        <v>28</v>
      </c>
    </row>
    <row r="46" spans="2:8" x14ac:dyDescent="0.2">
      <c r="C46" s="3" t="s">
        <v>53</v>
      </c>
      <c r="E46" s="27">
        <v>15301</v>
      </c>
      <c r="F46" s="15"/>
      <c r="G46" s="17">
        <v>37255</v>
      </c>
      <c r="H46" s="5" t="s">
        <v>28</v>
      </c>
    </row>
    <row r="47" spans="2:8" x14ac:dyDescent="0.2">
      <c r="C47" s="3" t="s">
        <v>41</v>
      </c>
      <c r="E47" s="27">
        <v>71818</v>
      </c>
      <c r="F47" s="15"/>
      <c r="G47" s="17">
        <v>37535</v>
      </c>
      <c r="H47" s="5" t="s">
        <v>28</v>
      </c>
    </row>
    <row r="48" spans="2:8" x14ac:dyDescent="0.2">
      <c r="C48" s="3" t="s">
        <v>43</v>
      </c>
      <c r="E48" s="27">
        <f>64265+4016</f>
        <v>68281</v>
      </c>
      <c r="F48" s="15"/>
      <c r="G48" s="17" t="s">
        <v>47</v>
      </c>
      <c r="H48" s="5" t="s">
        <v>28</v>
      </c>
    </row>
    <row r="49" spans="3:8" x14ac:dyDescent="0.2">
      <c r="C49" s="3" t="s">
        <v>44</v>
      </c>
      <c r="E49" s="27">
        <v>61465</v>
      </c>
      <c r="F49" s="15"/>
      <c r="G49" s="17">
        <v>37645</v>
      </c>
      <c r="H49" s="5" t="s">
        <v>36</v>
      </c>
    </row>
    <row r="50" spans="3:8" x14ac:dyDescent="0.2">
      <c r="C50" s="3" t="s">
        <v>45</v>
      </c>
      <c r="E50" s="27">
        <v>2809</v>
      </c>
      <c r="F50" s="15"/>
      <c r="G50" s="17">
        <v>37646</v>
      </c>
      <c r="H50" s="5" t="s">
        <v>36</v>
      </c>
    </row>
    <row r="51" spans="3:8" x14ac:dyDescent="0.2">
      <c r="C51" s="3" t="s">
        <v>48</v>
      </c>
      <c r="E51" s="27">
        <f>33774+5673</f>
        <v>39447</v>
      </c>
      <c r="F51" s="15"/>
      <c r="G51" s="17" t="s">
        <v>81</v>
      </c>
      <c r="H51" s="5" t="s">
        <v>28</v>
      </c>
    </row>
    <row r="52" spans="3:8" x14ac:dyDescent="0.2">
      <c r="C52" s="3" t="s">
        <v>61</v>
      </c>
      <c r="E52" s="15"/>
      <c r="F52" s="27">
        <v>73387</v>
      </c>
      <c r="G52" s="17">
        <v>38203</v>
      </c>
      <c r="H52" s="5" t="s">
        <v>28</v>
      </c>
    </row>
    <row r="53" spans="3:8" x14ac:dyDescent="0.2">
      <c r="C53" s="3" t="s">
        <v>62</v>
      </c>
      <c r="E53" s="15"/>
      <c r="F53" s="27">
        <v>38389</v>
      </c>
      <c r="G53" s="17">
        <v>38204</v>
      </c>
      <c r="H53" s="5" t="s">
        <v>28</v>
      </c>
    </row>
    <row r="54" spans="3:8" x14ac:dyDescent="0.2">
      <c r="C54" s="3" t="s">
        <v>63</v>
      </c>
      <c r="E54" s="15"/>
      <c r="F54" s="27">
        <v>15344</v>
      </c>
      <c r="G54" s="17">
        <v>38205</v>
      </c>
      <c r="H54" s="5" t="s">
        <v>28</v>
      </c>
    </row>
    <row r="55" spans="3:8" x14ac:dyDescent="0.2">
      <c r="C55" s="3" t="s">
        <v>49</v>
      </c>
      <c r="E55" s="27">
        <v>16530</v>
      </c>
      <c r="F55" s="15"/>
      <c r="G55" s="17">
        <v>38406</v>
      </c>
      <c r="H55" s="5" t="s">
        <v>28</v>
      </c>
    </row>
    <row r="56" spans="3:8" x14ac:dyDescent="0.2">
      <c r="C56" s="3" t="s">
        <v>50</v>
      </c>
      <c r="E56" s="27">
        <v>1464</v>
      </c>
      <c r="F56" s="15"/>
      <c r="G56" s="17">
        <v>38430</v>
      </c>
      <c r="H56" s="5" t="s">
        <v>28</v>
      </c>
    </row>
    <row r="57" spans="3:8" x14ac:dyDescent="0.2">
      <c r="C57" s="3" t="s">
        <v>52</v>
      </c>
      <c r="E57" s="27">
        <v>23432</v>
      </c>
      <c r="F57" s="15"/>
      <c r="G57" s="17">
        <v>38484</v>
      </c>
      <c r="H57" s="5" t="s">
        <v>28</v>
      </c>
    </row>
    <row r="58" spans="3:8" x14ac:dyDescent="0.2">
      <c r="C58" s="3" t="s">
        <v>54</v>
      </c>
      <c r="E58" s="27">
        <v>3739</v>
      </c>
      <c r="F58" s="15"/>
      <c r="G58" s="17">
        <v>38485</v>
      </c>
      <c r="H58" s="5" t="s">
        <v>28</v>
      </c>
    </row>
    <row r="59" spans="3:8" x14ac:dyDescent="0.2">
      <c r="C59" s="3" t="s">
        <v>64</v>
      </c>
      <c r="E59" s="15"/>
      <c r="F59" s="27">
        <v>8734</v>
      </c>
      <c r="G59" s="17">
        <v>38567</v>
      </c>
      <c r="H59" s="5" t="s">
        <v>28</v>
      </c>
    </row>
    <row r="60" spans="3:8" x14ac:dyDescent="0.2">
      <c r="C60" s="3" t="s">
        <v>57</v>
      </c>
      <c r="E60" s="27">
        <v>14866</v>
      </c>
      <c r="F60" s="15"/>
      <c r="G60" s="17">
        <v>38568</v>
      </c>
      <c r="H60" s="5" t="s">
        <v>36</v>
      </c>
    </row>
    <row r="61" spans="3:8" x14ac:dyDescent="0.2">
      <c r="C61" s="3" t="s">
        <v>69</v>
      </c>
      <c r="E61" s="27">
        <v>19781</v>
      </c>
      <c r="F61" s="15"/>
      <c r="G61" s="17">
        <v>38819</v>
      </c>
      <c r="H61" s="5" t="s">
        <v>28</v>
      </c>
    </row>
    <row r="62" spans="3:8" x14ac:dyDescent="0.2">
      <c r="C62" s="3" t="s">
        <v>70</v>
      </c>
      <c r="E62" s="27">
        <v>1474</v>
      </c>
      <c r="F62" s="15"/>
      <c r="G62" s="17">
        <v>38821</v>
      </c>
      <c r="H62" s="5" t="s">
        <v>28</v>
      </c>
    </row>
    <row r="63" spans="3:8" x14ac:dyDescent="0.2">
      <c r="C63" s="3" t="s">
        <v>71</v>
      </c>
      <c r="E63" s="27">
        <v>7282</v>
      </c>
      <c r="F63" s="15"/>
      <c r="G63" s="17">
        <v>39105</v>
      </c>
      <c r="H63" s="5" t="s">
        <v>72</v>
      </c>
    </row>
    <row r="64" spans="3:8" x14ac:dyDescent="0.2">
      <c r="C64" s="3" t="s">
        <v>73</v>
      </c>
      <c r="E64" s="27">
        <v>4895</v>
      </c>
      <c r="F64" s="15"/>
      <c r="G64" s="17">
        <v>39294</v>
      </c>
      <c r="H64" s="5" t="s">
        <v>74</v>
      </c>
    </row>
    <row r="65" spans="3:8" x14ac:dyDescent="0.2">
      <c r="C65" s="3" t="s">
        <v>25</v>
      </c>
      <c r="E65" s="27">
        <f>5616+2036+1579</f>
        <v>9231</v>
      </c>
      <c r="F65" s="15"/>
      <c r="G65" t="s">
        <v>75</v>
      </c>
    </row>
    <row r="66" spans="3:8" x14ac:dyDescent="0.2">
      <c r="C66" s="3" t="s">
        <v>39</v>
      </c>
      <c r="E66" s="27">
        <f>13732+7189+1062+10179</f>
        <v>32162</v>
      </c>
      <c r="F66" s="15"/>
      <c r="G66" s="17">
        <v>39686</v>
      </c>
      <c r="H66" s="5" t="s">
        <v>40</v>
      </c>
    </row>
    <row r="67" spans="3:8" x14ac:dyDescent="0.2">
      <c r="C67" s="3" t="s">
        <v>37</v>
      </c>
      <c r="E67" s="27">
        <v>9348</v>
      </c>
      <c r="F67" s="15"/>
      <c r="G67" s="17">
        <v>39693</v>
      </c>
      <c r="H67" s="5" t="s">
        <v>28</v>
      </c>
    </row>
    <row r="68" spans="3:8" x14ac:dyDescent="0.2">
      <c r="C68" s="3" t="s">
        <v>76</v>
      </c>
      <c r="E68" s="27">
        <v>2717</v>
      </c>
      <c r="F68" s="15"/>
      <c r="G68" s="17">
        <v>39694</v>
      </c>
      <c r="H68" s="5" t="s">
        <v>28</v>
      </c>
    </row>
    <row r="69" spans="3:8" x14ac:dyDescent="0.2">
      <c r="C69" s="3" t="s">
        <v>77</v>
      </c>
      <c r="E69" s="27">
        <v>1036</v>
      </c>
      <c r="F69" s="15"/>
      <c r="G69" s="17">
        <v>39696</v>
      </c>
      <c r="H69" s="5" t="s">
        <v>28</v>
      </c>
    </row>
    <row r="70" spans="3:8" x14ac:dyDescent="0.2">
      <c r="C70" s="3" t="s">
        <v>78</v>
      </c>
      <c r="E70" s="27">
        <v>5116</v>
      </c>
      <c r="F70" s="15"/>
      <c r="G70" s="17">
        <v>40126</v>
      </c>
      <c r="H70" s="5" t="s">
        <v>79</v>
      </c>
    </row>
    <row r="71" spans="3:8" x14ac:dyDescent="0.2">
      <c r="C71" s="3" t="s">
        <v>80</v>
      </c>
      <c r="E71" s="27">
        <v>14235</v>
      </c>
      <c r="F71" s="15"/>
      <c r="G71" s="17">
        <v>40190</v>
      </c>
      <c r="H71" s="5" t="s">
        <v>32</v>
      </c>
    </row>
    <row r="72" spans="3:8" x14ac:dyDescent="0.2">
      <c r="C72" s="3" t="s">
        <v>82</v>
      </c>
      <c r="E72" s="27">
        <v>78000</v>
      </c>
      <c r="F72" s="15"/>
      <c r="G72" s="17">
        <v>40216</v>
      </c>
      <c r="H72" s="5" t="s">
        <v>28</v>
      </c>
    </row>
    <row r="73" spans="3:8" x14ac:dyDescent="0.2">
      <c r="C73" s="3" t="s">
        <v>25</v>
      </c>
      <c r="E73" s="27">
        <f>7020+339</f>
        <v>7359</v>
      </c>
      <c r="F73" s="15"/>
      <c r="G73" t="s">
        <v>83</v>
      </c>
    </row>
    <row r="74" spans="3:8" x14ac:dyDescent="0.2">
      <c r="C74" s="3" t="s">
        <v>84</v>
      </c>
      <c r="E74" s="15"/>
      <c r="F74" s="27">
        <v>452</v>
      </c>
      <c r="G74" s="17">
        <v>38823</v>
      </c>
      <c r="H74" s="5" t="s">
        <v>28</v>
      </c>
    </row>
    <row r="75" spans="3:8" x14ac:dyDescent="0.2">
      <c r="C75" s="3" t="s">
        <v>85</v>
      </c>
      <c r="E75" s="15"/>
      <c r="F75" s="27">
        <v>171340</v>
      </c>
      <c r="G75" s="17">
        <v>40191</v>
      </c>
      <c r="H75" s="5" t="s">
        <v>28</v>
      </c>
    </row>
    <row r="76" spans="3:8" x14ac:dyDescent="0.2">
      <c r="C76" s="3" t="s">
        <v>86</v>
      </c>
      <c r="E76" s="15"/>
      <c r="F76" s="27">
        <v>37913</v>
      </c>
      <c r="G76" s="17">
        <v>40193</v>
      </c>
      <c r="H76" s="5" t="s">
        <v>28</v>
      </c>
    </row>
    <row r="77" spans="3:8" x14ac:dyDescent="0.2">
      <c r="C77" s="3" t="s">
        <v>87</v>
      </c>
      <c r="E77" s="15"/>
      <c r="F77" s="27">
        <v>55103</v>
      </c>
      <c r="G77" s="17">
        <v>40201</v>
      </c>
      <c r="H77" s="5" t="s">
        <v>28</v>
      </c>
    </row>
    <row r="78" spans="3:8" x14ac:dyDescent="0.2">
      <c r="C78" s="3" t="s">
        <v>88</v>
      </c>
      <c r="E78" s="15"/>
      <c r="F78" s="27">
        <v>19894</v>
      </c>
      <c r="G78" s="17">
        <v>40229</v>
      </c>
      <c r="H78" s="5" t="s">
        <v>28</v>
      </c>
    </row>
    <row r="79" spans="3:8" x14ac:dyDescent="0.2">
      <c r="C79" s="3" t="s">
        <v>89</v>
      </c>
      <c r="E79" s="15"/>
      <c r="F79" s="27">
        <v>71733</v>
      </c>
      <c r="G79" s="17">
        <v>41030</v>
      </c>
      <c r="H79" s="5" t="s">
        <v>28</v>
      </c>
    </row>
    <row r="80" spans="3:8" x14ac:dyDescent="0.2">
      <c r="E80" s="15"/>
      <c r="F80" s="15"/>
      <c r="G80" s="17"/>
      <c r="H80" s="5"/>
    </row>
    <row r="81" spans="2:8" ht="6.75" customHeight="1" x14ac:dyDescent="0.2">
      <c r="E81" s="15"/>
      <c r="F81" s="5"/>
      <c r="G81" s="11"/>
    </row>
    <row r="82" spans="2:8" ht="15" x14ac:dyDescent="0.25">
      <c r="E82" s="7">
        <f>SUM(E38:E81)</f>
        <v>803007</v>
      </c>
      <c r="F82" s="7">
        <f>SUM(F38:F81)</f>
        <v>509259</v>
      </c>
      <c r="G82" s="10"/>
    </row>
    <row r="83" spans="2:8" ht="6.75" customHeight="1" thickTop="1" x14ac:dyDescent="0.2">
      <c r="E83" s="5"/>
      <c r="F83" s="5"/>
      <c r="G83" s="11"/>
    </row>
    <row r="84" spans="2:8" ht="15" x14ac:dyDescent="0.25">
      <c r="B84" s="1" t="s">
        <v>42</v>
      </c>
      <c r="E84" s="6">
        <f>E10-E15-E33-E82</f>
        <v>217</v>
      </c>
      <c r="F84" s="6">
        <f>F10-F15-F33-F82</f>
        <v>616073</v>
      </c>
      <c r="G84" s="10"/>
    </row>
    <row r="85" spans="2:8" ht="15" thickTop="1" x14ac:dyDescent="0.2"/>
    <row r="86" spans="2:8" ht="15" x14ac:dyDescent="0.25">
      <c r="B86" s="1" t="s">
        <v>10</v>
      </c>
    </row>
    <row r="87" spans="2:8" ht="15" x14ac:dyDescent="0.25">
      <c r="E87" s="20"/>
      <c r="F87" s="5"/>
      <c r="G87" s="17"/>
      <c r="H87" s="5"/>
    </row>
  </sheetData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ביצוע בפועל - 2021</vt:lpstr>
      <vt:lpstr>'ביצוע בפועל - 2021'!WPrint_Area_W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ערן נוימן</dc:creator>
  <cp:lastModifiedBy>ערן נוימן</cp:lastModifiedBy>
  <cp:lastPrinted>2021-06-10T14:08:32Z</cp:lastPrinted>
  <dcterms:created xsi:type="dcterms:W3CDTF">2018-12-20T07:31:20Z</dcterms:created>
  <dcterms:modified xsi:type="dcterms:W3CDTF">2021-06-10T14:10:14Z</dcterms:modified>
</cp:coreProperties>
</file>