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חופש המידע\"/>
    </mc:Choice>
  </mc:AlternateContent>
  <bookViews>
    <workbookView xWindow="0" yWindow="0" windowWidth="17175" windowHeight="7695" activeTab="1"/>
  </bookViews>
  <sheets>
    <sheet name="מצרים" sheetId="1" r:id="rId1"/>
    <sheet name="צרפת" sheetId="2" r:id="rId2"/>
    <sheet name="צרפת (2)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  <c r="E17" i="2"/>
  <c r="F17" i="2"/>
  <c r="G17" i="2"/>
  <c r="H6" i="2" l="1"/>
  <c r="H7" i="2"/>
  <c r="H8" i="2"/>
  <c r="H9" i="2"/>
  <c r="H10" i="2"/>
  <c r="H11" i="2"/>
  <c r="H12" i="2"/>
  <c r="H13" i="2"/>
  <c r="H14" i="2"/>
  <c r="H5" i="2"/>
  <c r="H17" i="3"/>
  <c r="G17" i="3"/>
  <c r="E17" i="3"/>
  <c r="I15" i="3"/>
  <c r="I14" i="3"/>
  <c r="F14" i="3"/>
  <c r="I13" i="3"/>
  <c r="I12" i="3"/>
  <c r="I11" i="3"/>
  <c r="I10" i="3"/>
  <c r="I9" i="3"/>
  <c r="F9" i="3"/>
  <c r="I8" i="3"/>
  <c r="F8" i="3"/>
  <c r="I7" i="3"/>
  <c r="I6" i="3"/>
  <c r="I5" i="3"/>
  <c r="I17" i="3" s="1"/>
  <c r="F5" i="3"/>
  <c r="F17" i="3" s="1"/>
  <c r="J17" i="3" s="1"/>
  <c r="H17" i="2" l="1"/>
  <c r="H9" i="1" l="1"/>
  <c r="H13" i="1" l="1"/>
  <c r="H12" i="1"/>
  <c r="H11" i="1"/>
  <c r="H10" i="1"/>
  <c r="H8" i="1"/>
  <c r="H7" i="1"/>
  <c r="H6" i="1"/>
  <c r="H5" i="1"/>
  <c r="H16" i="1" l="1"/>
</calcChain>
</file>

<file path=xl/sharedStrings.xml><?xml version="1.0" encoding="utf-8"?>
<sst xmlns="http://schemas.openxmlformats.org/spreadsheetml/2006/main" count="132" uniqueCount="60">
  <si>
    <t>תפקיד</t>
  </si>
  <si>
    <t>שם</t>
  </si>
  <si>
    <t>תאריכים</t>
  </si>
  <si>
    <t xml:space="preserve">עלות טיסה </t>
  </si>
  <si>
    <t>עלות מלון</t>
  </si>
  <si>
    <t>סה"כ</t>
  </si>
  <si>
    <t>הערות</t>
  </si>
  <si>
    <t>שר</t>
  </si>
  <si>
    <t>ישראל כץ</t>
  </si>
  <si>
    <t>11/2-13/2/23</t>
  </si>
  <si>
    <t>-</t>
  </si>
  <si>
    <t>יועץ השר</t>
  </si>
  <si>
    <t>אדיר דהן</t>
  </si>
  <si>
    <t>מנכ"ל</t>
  </si>
  <si>
    <t xml:space="preserve">יעקב קובי בליטשטיין </t>
  </si>
  <si>
    <t>יועצת מנכ"ל</t>
  </si>
  <si>
    <t>אפרת בכר נתנאל</t>
  </si>
  <si>
    <t>מנהל מינהל אוצרות טבע</t>
  </si>
  <si>
    <t>חן בר יוסף</t>
  </si>
  <si>
    <t>12/2-14/2/23</t>
  </si>
  <si>
    <t>מנהל תחום (גיאולוגיה, גאופיסיקה)</t>
  </si>
  <si>
    <t>מיכאל גרדוש</t>
  </si>
  <si>
    <t>מנהל תחום (פרוייקטים בתשתיות)</t>
  </si>
  <si>
    <t>שגיא גנות</t>
  </si>
  <si>
    <t>09/2-13/2/23</t>
  </si>
  <si>
    <t>6/6-9/6/23</t>
  </si>
  <si>
    <t>יועצת השר</t>
  </si>
  <si>
    <t>פלישיה פיגל מועלם</t>
  </si>
  <si>
    <t>משנה למנכ"ל</t>
  </si>
  <si>
    <t>ברק נפתלי</t>
  </si>
  <si>
    <t>ראש אגף (מדיניות חוץ וניהול פרוייקטים בין לאומיים)</t>
  </si>
  <si>
    <t>אורית גנור</t>
  </si>
  <si>
    <t xml:space="preserve">מנהל חטיבת אנרגיה מקיימת </t>
  </si>
  <si>
    <t>רון אייפר</t>
  </si>
  <si>
    <t>צלם</t>
  </si>
  <si>
    <t>יוסי חיים איפרגן</t>
  </si>
  <si>
    <t>התחייבות למשרד רוה"מ עבור שכר מאבטחים</t>
  </si>
  <si>
    <t>סה"כ עלויות</t>
  </si>
  <si>
    <t>נסיעות השר למצרים</t>
  </si>
  <si>
    <t>נסיעות השר לצרפת</t>
  </si>
  <si>
    <t xml:space="preserve">התחייבות משרד החוץ כוללת את עלויות להוצאות שונות (ארוחות ערב, שרותי VIP , רכבים, נהגים, שעות נוספות לעובדי השגרירות ו-10% הוצאות בלתי צפויות).   </t>
  </si>
  <si>
    <t>12/2-13/2/23</t>
  </si>
  <si>
    <t>ע"ח הכנס</t>
  </si>
  <si>
    <t>מאבטחים</t>
  </si>
  <si>
    <t>6 מאבטחים</t>
  </si>
  <si>
    <t>ארוחות</t>
  </si>
  <si>
    <t>עלות מלון €</t>
  </si>
  <si>
    <t>4/6-8/6/23</t>
  </si>
  <si>
    <t>דולר</t>
  </si>
  <si>
    <t>יורו</t>
  </si>
  <si>
    <t>שער 6/6</t>
  </si>
  <si>
    <t>2 מאבטחים</t>
  </si>
  <si>
    <t>התחייבות למשרד רוה"מ עבור מאבטחים (שכר, אש"ל, שונות)</t>
  </si>
  <si>
    <t>ארוחת ערב</t>
  </si>
  <si>
    <t>התחייבות משרד החוץ כוללת את עלויות להוצאות שונות (ארוחת ערב, שרותי VIP, כלי רכב, נהגים, שעות נוספות לעובדי השגרירות ו-10% הוצאות בלתי צפויות)</t>
  </si>
  <si>
    <t>התחייבות משרד החוץ כוללת את עלויות הוצאות שונות (כלי רכב, נהגים, צלם, סימים ו-20% הוצאות בלתי צפויות)</t>
  </si>
  <si>
    <t>החזר ארוחות משרד רוה"מ</t>
  </si>
  <si>
    <t>ארוחות (צהרים ו/או ערב)</t>
  </si>
  <si>
    <t>פליסיה פיגל מועלם</t>
  </si>
  <si>
    <t>ישראל כ"ץ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</si>
</sst>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₪&quot;\ * #,##0.00_ ;_ &quot;₪&quot;\ * \-#,##0.00_ ;_ &quot;₪&quot;\ * &quot;-&quot;??_ ;_ @_ "/>
    <numFmt numFmtId="164" formatCode="_-[$$-409]* #,##0.00_ ;_-[$$-409]* \-#,##0.00\ ;_-[$$-409]* &quot;-&quot;??_ ;_-@_ "/>
    <numFmt numFmtId="165" formatCode="_ [$€-2]\ * #,##0.00_ ;_ [$€-2]\ * \-#,##0.00_ ;_ [$€-2]\ * &quot;-&quot;??_ ;_ @_ 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u/>
      <sz val="18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9"/>
      <color rgb="FF000000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14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1" xfId="0" applyNumberFormat="1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0" fontId="5" fillId="0" borderId="0" xfId="0" applyFont="1" applyAlignment="1">
      <alignment horizontal="center" vertical="center" readingOrder="2"/>
    </xf>
    <xf numFmtId="0" fontId="0" fillId="0" borderId="0" xfId="0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64" fontId="0" fillId="3" borderId="7" xfId="1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164" fontId="0" fillId="2" borderId="11" xfId="0" applyNumberFormat="1" applyFill="1" applyBorder="1"/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6" fillId="3" borderId="12" xfId="0" applyNumberFormat="1" applyFont="1" applyFill="1" applyBorder="1"/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readingOrder="2"/>
    </xf>
    <xf numFmtId="165" fontId="0" fillId="4" borderId="1" xfId="0" applyNumberForma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5" fontId="0" fillId="3" borderId="7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 wrapText="1"/>
    </xf>
    <xf numFmtId="164" fontId="0" fillId="3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 readingOrder="2"/>
    </xf>
    <xf numFmtId="0" fontId="0" fillId="3" borderId="2" xfId="0" applyFill="1" applyBorder="1" applyAlignment="1">
      <alignment horizontal="center" vertical="center" readingOrder="2"/>
    </xf>
    <xf numFmtId="164" fontId="6" fillId="3" borderId="11" xfId="0" applyNumberFormat="1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12"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B4:B16" totalsRowShown="0" headerRowDxfId="11" dataDxfId="10" tableBorderDxfId="9">
  <tableColumns count="1">
    <tableColumn id="1" name="תפקיד" dataDxfId="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טבלה13" displayName="טבלה13" ref="B4:B17" totalsRowShown="0" headerRowDxfId="7" dataDxfId="6" tableBorderDxfId="5">
  <tableColumns count="1">
    <tableColumn id="1" name="תפקיד" dataDxfId="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טבלה134" displayName="טבלה134" ref="B4:B17" totalsRowShown="0" headerRowDxfId="3" dataDxfId="2" tableBorderDxfId="1">
  <tableColumns count="1">
    <tableColumn id="1" name="תפקיד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rightToLeft="1" zoomScaleNormal="100" workbookViewId="0">
      <selection activeCell="C5" sqref="C5"/>
    </sheetView>
  </sheetViews>
  <sheetFormatPr defaultColWidth="8.875" defaultRowHeight="14.25" x14ac:dyDescent="0.2"/>
  <cols>
    <col min="1" max="1" width="2.625" style="7" customWidth="1"/>
    <col min="2" max="2" width="23.625" style="7" customWidth="1"/>
    <col min="3" max="3" width="14.375" style="13" customWidth="1"/>
    <col min="4" max="5" width="12.375" style="7" customWidth="1"/>
    <col min="6" max="6" width="13.125" style="7" customWidth="1"/>
    <col min="7" max="7" width="11.875" style="7" customWidth="1"/>
    <col min="8" max="8" width="14.875" style="7" bestFit="1" customWidth="1"/>
    <col min="9" max="9" width="18.875" style="7" customWidth="1"/>
    <col min="10" max="16384" width="8.875" style="7"/>
  </cols>
  <sheetData>
    <row r="1" spans="2:9" customFormat="1" x14ac:dyDescent="0.2">
      <c r="C1" s="1"/>
    </row>
    <row r="2" spans="2:9" customFormat="1" ht="23.25" x14ac:dyDescent="0.35">
      <c r="B2" s="59" t="s">
        <v>38</v>
      </c>
      <c r="C2" s="59"/>
      <c r="D2" s="59"/>
      <c r="E2" s="59"/>
      <c r="F2" s="59"/>
      <c r="G2" s="59"/>
      <c r="H2" s="59"/>
    </row>
    <row r="3" spans="2:9" customFormat="1" ht="15" thickBot="1" x14ac:dyDescent="0.25">
      <c r="C3" s="1"/>
    </row>
    <row r="4" spans="2:9" s="2" customFormat="1" ht="47.25" x14ac:dyDescent="0.2">
      <c r="B4" s="14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57</v>
      </c>
      <c r="H4" s="15" t="s">
        <v>5</v>
      </c>
      <c r="I4" s="16" t="s">
        <v>6</v>
      </c>
    </row>
    <row r="5" spans="2:9" ht="28.5" x14ac:dyDescent="0.2">
      <c r="B5" s="17" t="s">
        <v>7</v>
      </c>
      <c r="C5" s="4" t="s">
        <v>59</v>
      </c>
      <c r="D5" s="3" t="s">
        <v>9</v>
      </c>
      <c r="E5" s="43">
        <v>895.11</v>
      </c>
      <c r="F5" s="8">
        <v>670</v>
      </c>
      <c r="G5" s="6">
        <v>18.059999999999999</v>
      </c>
      <c r="H5" s="49">
        <f t="shared" ref="H5:H13" si="0">SUM(F5:G5,E5)</f>
        <v>1583.17</v>
      </c>
      <c r="I5" s="52" t="s">
        <v>56</v>
      </c>
    </row>
    <row r="6" spans="2:9" x14ac:dyDescent="0.2">
      <c r="B6" s="17" t="s">
        <v>11</v>
      </c>
      <c r="C6" s="4" t="s">
        <v>12</v>
      </c>
      <c r="D6" s="3" t="s">
        <v>9</v>
      </c>
      <c r="E6" s="5">
        <v>747.3</v>
      </c>
      <c r="F6" s="8">
        <v>670</v>
      </c>
      <c r="G6" s="5">
        <v>35.590000000000003</v>
      </c>
      <c r="H6" s="49">
        <f t="shared" si="0"/>
        <v>1452.8899999999999</v>
      </c>
      <c r="I6" s="54"/>
    </row>
    <row r="7" spans="2:9" ht="28.5" x14ac:dyDescent="0.2">
      <c r="B7" s="17" t="s">
        <v>13</v>
      </c>
      <c r="C7" s="4" t="s">
        <v>14</v>
      </c>
      <c r="D7" s="3" t="s">
        <v>9</v>
      </c>
      <c r="E7" s="5">
        <v>813.78</v>
      </c>
      <c r="F7" s="8">
        <v>670</v>
      </c>
      <c r="G7" s="5">
        <v>18.059999999999999</v>
      </c>
      <c r="H7" s="49">
        <f t="shared" si="0"/>
        <v>1501.84</v>
      </c>
      <c r="I7" s="52"/>
    </row>
    <row r="8" spans="2:9" x14ac:dyDescent="0.2">
      <c r="B8" s="17" t="s">
        <v>15</v>
      </c>
      <c r="C8" s="4" t="s">
        <v>16</v>
      </c>
      <c r="D8" s="3" t="s">
        <v>9</v>
      </c>
      <c r="E8" s="8">
        <v>727.3</v>
      </c>
      <c r="F8" s="8">
        <v>670</v>
      </c>
      <c r="G8" s="8">
        <v>35.590000000000003</v>
      </c>
      <c r="H8" s="49">
        <f t="shared" si="0"/>
        <v>1432.8899999999999</v>
      </c>
      <c r="I8" s="54"/>
    </row>
    <row r="9" spans="2:9" ht="28.5" x14ac:dyDescent="0.2">
      <c r="B9" s="18" t="s">
        <v>30</v>
      </c>
      <c r="C9" s="4" t="s">
        <v>31</v>
      </c>
      <c r="D9" s="38" t="s">
        <v>41</v>
      </c>
      <c r="E9" s="39">
        <v>641.70000000000005</v>
      </c>
      <c r="F9" s="8">
        <v>670</v>
      </c>
      <c r="G9" s="8">
        <v>35.590000000000003</v>
      </c>
      <c r="H9" s="49">
        <f t="shared" si="0"/>
        <v>1347.29</v>
      </c>
      <c r="I9" s="52"/>
    </row>
    <row r="10" spans="2:9" x14ac:dyDescent="0.2">
      <c r="B10" s="18" t="s">
        <v>17</v>
      </c>
      <c r="C10" s="4" t="s">
        <v>18</v>
      </c>
      <c r="D10" s="3" t="s">
        <v>19</v>
      </c>
      <c r="E10" s="6">
        <v>755.36</v>
      </c>
      <c r="F10" s="6" t="s">
        <v>42</v>
      </c>
      <c r="G10" s="8">
        <v>53.59</v>
      </c>
      <c r="H10" s="49">
        <f t="shared" si="0"/>
        <v>808.95</v>
      </c>
      <c r="I10" s="52"/>
    </row>
    <row r="11" spans="2:9" ht="28.5" x14ac:dyDescent="0.2">
      <c r="B11" s="18" t="s">
        <v>20</v>
      </c>
      <c r="C11" s="4" t="s">
        <v>21</v>
      </c>
      <c r="D11" s="3" t="s">
        <v>19</v>
      </c>
      <c r="E11" s="39">
        <v>718</v>
      </c>
      <c r="F11" s="6" t="s">
        <v>42</v>
      </c>
      <c r="G11" s="8">
        <v>35.590000000000003</v>
      </c>
      <c r="H11" s="49">
        <f t="shared" si="0"/>
        <v>753.59</v>
      </c>
      <c r="I11" s="51"/>
    </row>
    <row r="12" spans="2:9" ht="28.5" x14ac:dyDescent="0.2">
      <c r="B12" s="18" t="s">
        <v>22</v>
      </c>
      <c r="C12" s="4" t="s">
        <v>23</v>
      </c>
      <c r="D12" s="3" t="s">
        <v>19</v>
      </c>
      <c r="E12" s="39">
        <v>718</v>
      </c>
      <c r="F12" s="6" t="s">
        <v>42</v>
      </c>
      <c r="G12" s="8">
        <v>35.590000000000003</v>
      </c>
      <c r="H12" s="49">
        <f t="shared" si="0"/>
        <v>753.59</v>
      </c>
      <c r="I12" s="51"/>
    </row>
    <row r="13" spans="2:9" x14ac:dyDescent="0.2">
      <c r="B13" s="40" t="s">
        <v>44</v>
      </c>
      <c r="C13" s="3"/>
      <c r="D13" s="3" t="s">
        <v>24</v>
      </c>
      <c r="E13" s="6">
        <v>5280.54</v>
      </c>
      <c r="F13" s="6">
        <v>4780</v>
      </c>
      <c r="G13" s="6" t="s">
        <v>10</v>
      </c>
      <c r="H13" s="49">
        <f t="shared" si="0"/>
        <v>10060.540000000001</v>
      </c>
      <c r="I13" s="51"/>
    </row>
    <row r="14" spans="2:9" ht="28.5" x14ac:dyDescent="0.2">
      <c r="B14" s="18" t="s">
        <v>52</v>
      </c>
      <c r="C14" s="4"/>
      <c r="D14" s="3"/>
      <c r="E14" s="6"/>
      <c r="F14" s="6"/>
      <c r="G14" s="6"/>
      <c r="H14" s="6">
        <v>22925.21</v>
      </c>
      <c r="I14" s="51"/>
    </row>
    <row r="15" spans="2:9" ht="57" x14ac:dyDescent="0.2">
      <c r="B15" s="18" t="s">
        <v>55</v>
      </c>
      <c r="C15" s="4"/>
      <c r="D15" s="3"/>
      <c r="E15" s="6"/>
      <c r="F15" s="6"/>
      <c r="G15" s="6"/>
      <c r="H15" s="49">
        <v>7122</v>
      </c>
      <c r="I15" s="51"/>
    </row>
    <row r="16" spans="2:9" ht="18.75" thickBot="1" x14ac:dyDescent="0.3">
      <c r="B16" s="29" t="s">
        <v>37</v>
      </c>
      <c r="C16" s="30"/>
      <c r="D16" s="31"/>
      <c r="E16" s="32">
        <f>SUM(E5:E15)</f>
        <v>11297.09</v>
      </c>
      <c r="F16" s="32">
        <f>SUM(F5:F15)</f>
        <v>8130</v>
      </c>
      <c r="G16" s="32">
        <f>SUM(G5:G15)</f>
        <v>267.66000000000003</v>
      </c>
      <c r="H16" s="50">
        <f>SUM(H5:H15)</f>
        <v>49741.96</v>
      </c>
      <c r="I16" s="53"/>
    </row>
    <row r="18" spans="3:3" x14ac:dyDescent="0.2">
      <c r="C18" s="12"/>
    </row>
    <row r="19" spans="3:3" x14ac:dyDescent="0.2">
      <c r="C19" s="12"/>
    </row>
    <row r="20" spans="3:3" x14ac:dyDescent="0.2">
      <c r="C20" s="12"/>
    </row>
    <row r="21" spans="3:3" x14ac:dyDescent="0.2">
      <c r="C21" s="12"/>
    </row>
  </sheetData>
  <mergeCells count="1">
    <mergeCell ref="B2:H2"/>
  </mergeCells>
  <pageMargins left="0.25" right="0.25" top="0.75" bottom="0.75" header="0.3" footer="0.3"/>
  <pageSetup paperSize="9" scale="6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2"/>
  <sheetViews>
    <sheetView rightToLeft="1" tabSelected="1" workbookViewId="0">
      <selection activeCell="C8" sqref="C8"/>
    </sheetView>
  </sheetViews>
  <sheetFormatPr defaultColWidth="8.875" defaultRowHeight="14.25" x14ac:dyDescent="0.2"/>
  <cols>
    <col min="1" max="1" width="8.875" style="7"/>
    <col min="2" max="2" width="24.625" style="7" customWidth="1"/>
    <col min="3" max="3" width="14.375" style="13" customWidth="1"/>
    <col min="4" max="5" width="12.375" style="7" customWidth="1"/>
    <col min="6" max="6" width="13.125" style="7" customWidth="1"/>
    <col min="7" max="7" width="12.375" style="7" customWidth="1"/>
    <col min="8" max="8" width="14.625" style="7" customWidth="1"/>
    <col min="9" max="9" width="14.875" style="7" bestFit="1" customWidth="1"/>
    <col min="10" max="16384" width="8.875" style="7"/>
  </cols>
  <sheetData>
    <row r="1" spans="2:11" customFormat="1" x14ac:dyDescent="0.2">
      <c r="C1" s="1"/>
      <c r="H1" s="58"/>
    </row>
    <row r="2" spans="2:11" customFormat="1" ht="23.25" x14ac:dyDescent="0.35">
      <c r="B2" s="59" t="s">
        <v>39</v>
      </c>
      <c r="C2" s="59"/>
      <c r="D2" s="59"/>
      <c r="E2" s="59"/>
      <c r="F2" s="59"/>
      <c r="G2" s="59"/>
      <c r="H2" s="59"/>
      <c r="J2" s="7"/>
      <c r="K2" s="7"/>
    </row>
    <row r="3" spans="2:11" customFormat="1" ht="15" thickBot="1" x14ac:dyDescent="0.25">
      <c r="C3" s="1"/>
      <c r="H3" s="58"/>
      <c r="J3" s="7"/>
      <c r="K3" s="7"/>
    </row>
    <row r="4" spans="2:11" s="2" customFormat="1" ht="15.75" x14ac:dyDescent="0.2">
      <c r="B4" s="14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53</v>
      </c>
      <c r="H4" s="15" t="s">
        <v>5</v>
      </c>
      <c r="I4" s="16" t="s">
        <v>6</v>
      </c>
    </row>
    <row r="5" spans="2:11" ht="28.5" x14ac:dyDescent="0.2">
      <c r="B5" s="19" t="s">
        <v>7</v>
      </c>
      <c r="C5" s="10" t="s">
        <v>59</v>
      </c>
      <c r="D5" s="9" t="s">
        <v>25</v>
      </c>
      <c r="E5" s="11">
        <v>1880.72</v>
      </c>
      <c r="F5" s="11">
        <v>2679.0460352256405</v>
      </c>
      <c r="G5" s="47">
        <v>27.03</v>
      </c>
      <c r="H5" s="11">
        <f>SUM(E5:G5)</f>
        <v>4586.7960352256405</v>
      </c>
      <c r="I5" s="27" t="s">
        <v>56</v>
      </c>
    </row>
    <row r="6" spans="2:11" x14ac:dyDescent="0.2">
      <c r="B6" s="19" t="s">
        <v>11</v>
      </c>
      <c r="C6" s="10" t="s">
        <v>12</v>
      </c>
      <c r="D6" s="9" t="s">
        <v>25</v>
      </c>
      <c r="E6" s="11">
        <v>799.62</v>
      </c>
      <c r="F6" s="11">
        <v>1093.3353491067603</v>
      </c>
      <c r="G6" s="42">
        <v>27.03</v>
      </c>
      <c r="H6" s="11">
        <f t="shared" ref="H6:H14" si="0">SUM(E6:G6)</f>
        <v>1919.9853491067604</v>
      </c>
      <c r="I6" s="24"/>
    </row>
    <row r="7" spans="2:11" x14ac:dyDescent="0.2">
      <c r="B7" s="19" t="s">
        <v>26</v>
      </c>
      <c r="C7" s="10" t="s">
        <v>58</v>
      </c>
      <c r="D7" s="9" t="s">
        <v>25</v>
      </c>
      <c r="E7" s="11">
        <v>980.62</v>
      </c>
      <c r="F7" s="11">
        <v>1093.3353491067603</v>
      </c>
      <c r="G7" s="42">
        <v>27.03</v>
      </c>
      <c r="H7" s="11">
        <f t="shared" si="0"/>
        <v>2100.9853491067606</v>
      </c>
      <c r="I7" s="24"/>
    </row>
    <row r="8" spans="2:11" ht="28.5" x14ac:dyDescent="0.2">
      <c r="B8" s="19" t="s">
        <v>13</v>
      </c>
      <c r="C8" s="10" t="s">
        <v>14</v>
      </c>
      <c r="D8" s="9" t="s">
        <v>25</v>
      </c>
      <c r="E8" s="11">
        <v>1773</v>
      </c>
      <c r="F8" s="11">
        <v>1640.0030236601406</v>
      </c>
      <c r="G8" s="42">
        <v>27.03</v>
      </c>
      <c r="H8" s="11">
        <f t="shared" si="0"/>
        <v>3440.0330236601408</v>
      </c>
      <c r="I8" s="24"/>
    </row>
    <row r="9" spans="2:11" x14ac:dyDescent="0.2">
      <c r="B9" s="19" t="s">
        <v>15</v>
      </c>
      <c r="C9" s="10" t="s">
        <v>16</v>
      </c>
      <c r="D9" s="9" t="s">
        <v>25</v>
      </c>
      <c r="E9" s="11">
        <v>980.62</v>
      </c>
      <c r="F9" s="11">
        <v>1640.0030236601406</v>
      </c>
      <c r="G9" s="42">
        <v>27.03</v>
      </c>
      <c r="H9" s="11">
        <f t="shared" si="0"/>
        <v>2647.6530236601407</v>
      </c>
      <c r="I9" s="24"/>
    </row>
    <row r="10" spans="2:11" x14ac:dyDescent="0.2">
      <c r="B10" s="19" t="s">
        <v>28</v>
      </c>
      <c r="C10" s="10" t="s">
        <v>29</v>
      </c>
      <c r="D10" s="9" t="s">
        <v>25</v>
      </c>
      <c r="E10" s="11">
        <v>980.62</v>
      </c>
      <c r="F10" s="11">
        <v>1093.3353491067603</v>
      </c>
      <c r="G10" s="42">
        <v>27.03</v>
      </c>
      <c r="H10" s="11">
        <f t="shared" si="0"/>
        <v>2100.9853491067606</v>
      </c>
      <c r="I10" s="24"/>
    </row>
    <row r="11" spans="2:11" ht="28.5" x14ac:dyDescent="0.2">
      <c r="B11" s="20" t="s">
        <v>30</v>
      </c>
      <c r="C11" s="10" t="s">
        <v>31</v>
      </c>
      <c r="D11" s="9" t="s">
        <v>25</v>
      </c>
      <c r="E11" s="11">
        <v>980.62</v>
      </c>
      <c r="F11" s="11">
        <v>1093.3353491067603</v>
      </c>
      <c r="G11" s="42">
        <v>27.03</v>
      </c>
      <c r="H11" s="11">
        <f t="shared" si="0"/>
        <v>2100.9853491067606</v>
      </c>
      <c r="I11" s="24"/>
    </row>
    <row r="12" spans="2:11" x14ac:dyDescent="0.2">
      <c r="B12" s="20" t="s">
        <v>32</v>
      </c>
      <c r="C12" s="10" t="s">
        <v>33</v>
      </c>
      <c r="D12" s="9" t="s">
        <v>25</v>
      </c>
      <c r="E12" s="11">
        <v>437.12</v>
      </c>
      <c r="F12" s="11">
        <v>1093.3353491067603</v>
      </c>
      <c r="G12" s="42">
        <v>27.03</v>
      </c>
      <c r="H12" s="11">
        <f t="shared" si="0"/>
        <v>1557.4853491067604</v>
      </c>
      <c r="I12" s="24"/>
    </row>
    <row r="13" spans="2:11" x14ac:dyDescent="0.2">
      <c r="B13" s="19" t="s">
        <v>34</v>
      </c>
      <c r="C13" s="9" t="s">
        <v>35</v>
      </c>
      <c r="D13" s="9" t="s">
        <v>25</v>
      </c>
      <c r="E13" s="11">
        <v>803.02</v>
      </c>
      <c r="F13" s="11">
        <v>642</v>
      </c>
      <c r="G13" s="11"/>
      <c r="H13" s="11">
        <f t="shared" si="0"/>
        <v>1445.02</v>
      </c>
      <c r="I13" s="24"/>
    </row>
    <row r="14" spans="2:11" x14ac:dyDescent="0.2">
      <c r="B14" s="55" t="s">
        <v>51</v>
      </c>
      <c r="C14" s="9"/>
      <c r="D14" s="9" t="s">
        <v>47</v>
      </c>
      <c r="E14" s="11">
        <v>1758.24</v>
      </c>
      <c r="F14" s="11">
        <v>3169.5492226673719</v>
      </c>
      <c r="G14" s="11" t="s">
        <v>10</v>
      </c>
      <c r="H14" s="11">
        <f t="shared" si="0"/>
        <v>4927.7892226673721</v>
      </c>
      <c r="I14" s="24"/>
    </row>
    <row r="15" spans="2:11" ht="28.5" x14ac:dyDescent="0.2">
      <c r="B15" s="20" t="s">
        <v>52</v>
      </c>
      <c r="C15" s="9"/>
      <c r="D15" s="9"/>
      <c r="E15" s="11"/>
      <c r="F15" s="11"/>
      <c r="G15" s="11"/>
      <c r="H15" s="48">
        <v>9661.44</v>
      </c>
      <c r="I15" s="24"/>
    </row>
    <row r="16" spans="2:11" ht="85.5" x14ac:dyDescent="0.2">
      <c r="B16" s="20" t="s">
        <v>54</v>
      </c>
      <c r="C16" s="9"/>
      <c r="D16" s="9"/>
      <c r="E16" s="11"/>
      <c r="F16" s="11"/>
      <c r="G16" s="11"/>
      <c r="H16" s="11">
        <v>20837.960793206843</v>
      </c>
      <c r="I16" s="24"/>
    </row>
    <row r="17" spans="2:9" ht="18.75" thickBot="1" x14ac:dyDescent="0.25">
      <c r="B17" s="33" t="s">
        <v>37</v>
      </c>
      <c r="C17" s="34"/>
      <c r="D17" s="35"/>
      <c r="E17" s="36">
        <f>SUM(E5:E16)</f>
        <v>11374.2</v>
      </c>
      <c r="F17" s="36">
        <f>SUM(F5:F16)</f>
        <v>15237.278050747096</v>
      </c>
      <c r="G17" s="36">
        <f>SUM(G5:G16)</f>
        <v>216.24</v>
      </c>
      <c r="H17" s="56">
        <f>SUM(H5:H16)</f>
        <v>57327.11884395394</v>
      </c>
      <c r="I17" s="57"/>
    </row>
    <row r="19" spans="2:9" x14ac:dyDescent="0.2">
      <c r="C19" s="12"/>
    </row>
    <row r="20" spans="2:9" x14ac:dyDescent="0.2">
      <c r="C20" s="12"/>
    </row>
    <row r="21" spans="2:9" x14ac:dyDescent="0.2">
      <c r="C21" s="12"/>
    </row>
    <row r="22" spans="2:9" x14ac:dyDescent="0.2">
      <c r="C22" s="12"/>
    </row>
  </sheetData>
  <mergeCells count="1">
    <mergeCell ref="B2:H2"/>
  </mergeCells>
  <pageMargins left="0.25" right="0.25" top="0.75" bottom="0.75" header="0.3" footer="0.3"/>
  <pageSetup paperSize="9" scale="6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2"/>
  <sheetViews>
    <sheetView rightToLeft="1" workbookViewId="0">
      <selection activeCell="F9" sqref="F9"/>
    </sheetView>
  </sheetViews>
  <sheetFormatPr defaultColWidth="8.875" defaultRowHeight="14.25" x14ac:dyDescent="0.2"/>
  <cols>
    <col min="1" max="1" width="8.875" style="7"/>
    <col min="2" max="2" width="24.625" style="7" customWidth="1"/>
    <col min="3" max="3" width="14.375" style="13" customWidth="1"/>
    <col min="4" max="5" width="12.375" style="7" customWidth="1"/>
    <col min="6" max="7" width="13.125" style="7" customWidth="1"/>
    <col min="8" max="8" width="10.375" style="7" bestFit="1" customWidth="1"/>
    <col min="9" max="9" width="11.375" style="7" bestFit="1" customWidth="1"/>
    <col min="10" max="10" width="17.125" style="7" bestFit="1" customWidth="1"/>
    <col min="11" max="16384" width="8.875" style="7"/>
  </cols>
  <sheetData>
    <row r="1" spans="2:13" customFormat="1" x14ac:dyDescent="0.2">
      <c r="C1" s="1"/>
    </row>
    <row r="2" spans="2:13" customFormat="1" ht="23.25" x14ac:dyDescent="0.35">
      <c r="B2" s="59" t="s">
        <v>39</v>
      </c>
      <c r="C2" s="59"/>
      <c r="D2" s="59"/>
      <c r="E2" s="59"/>
      <c r="F2" s="59"/>
      <c r="G2" s="59"/>
      <c r="H2" s="59"/>
      <c r="I2" s="59"/>
      <c r="J2" s="59"/>
      <c r="K2" t="s">
        <v>50</v>
      </c>
      <c r="L2" s="7" t="s">
        <v>48</v>
      </c>
      <c r="M2" s="7">
        <v>3.7149999999999999</v>
      </c>
    </row>
    <row r="3" spans="2:13" customFormat="1" ht="15" thickBot="1" x14ac:dyDescent="0.25">
      <c r="C3" s="1"/>
      <c r="L3" s="7" t="s">
        <v>49</v>
      </c>
      <c r="M3" s="7">
        <v>3.9687000000000001</v>
      </c>
    </row>
    <row r="4" spans="2:13" s="2" customFormat="1" ht="15.75" x14ac:dyDescent="0.2">
      <c r="B4" s="14" t="s">
        <v>0</v>
      </c>
      <c r="C4" s="15" t="s">
        <v>1</v>
      </c>
      <c r="D4" s="15" t="s">
        <v>2</v>
      </c>
      <c r="E4" s="15" t="s">
        <v>3</v>
      </c>
      <c r="F4" s="44" t="s">
        <v>46</v>
      </c>
      <c r="G4" s="45" t="s">
        <v>4</v>
      </c>
      <c r="H4" s="15" t="s">
        <v>45</v>
      </c>
      <c r="I4" s="15" t="s">
        <v>5</v>
      </c>
      <c r="J4" s="16" t="s">
        <v>6</v>
      </c>
    </row>
    <row r="5" spans="2:13" x14ac:dyDescent="0.2">
      <c r="B5" s="19" t="s">
        <v>7</v>
      </c>
      <c r="C5" s="10" t="s">
        <v>8</v>
      </c>
      <c r="D5" s="9" t="s">
        <v>25</v>
      </c>
      <c r="E5" s="11">
        <v>1880.72</v>
      </c>
      <c r="F5" s="46">
        <f>3816/4*3</f>
        <v>2862</v>
      </c>
      <c r="G5" s="11">
        <v>2679.0460352256405</v>
      </c>
      <c r="H5" s="25" t="s">
        <v>10</v>
      </c>
      <c r="I5" s="11">
        <f>SUM(E5,G5,H5)</f>
        <v>4559.7660352256407</v>
      </c>
      <c r="J5" s="27"/>
    </row>
    <row r="6" spans="2:13" x14ac:dyDescent="0.2">
      <c r="B6" s="19" t="s">
        <v>11</v>
      </c>
      <c r="C6" s="10" t="s">
        <v>12</v>
      </c>
      <c r="D6" s="9" t="s">
        <v>25</v>
      </c>
      <c r="E6" s="11">
        <v>799.62</v>
      </c>
      <c r="F6" s="41">
        <v>1168</v>
      </c>
      <c r="G6" s="11">
        <v>1093.3353491067603</v>
      </c>
      <c r="H6" s="42">
        <v>27.03</v>
      </c>
      <c r="I6" s="11">
        <f t="shared" ref="I6:I14" si="0">SUM(E6,G6,H6)</f>
        <v>1919.9853491067604</v>
      </c>
      <c r="J6" s="24"/>
    </row>
    <row r="7" spans="2:13" ht="28.5" x14ac:dyDescent="0.2">
      <c r="B7" s="19" t="s">
        <v>26</v>
      </c>
      <c r="C7" s="10" t="s">
        <v>27</v>
      </c>
      <c r="D7" s="9" t="s">
        <v>25</v>
      </c>
      <c r="E7" s="11">
        <v>980.62</v>
      </c>
      <c r="F7" s="41">
        <v>1168</v>
      </c>
      <c r="G7" s="11">
        <v>1093.3353491067603</v>
      </c>
      <c r="H7" s="42">
        <v>27.03</v>
      </c>
      <c r="I7" s="11">
        <f t="shared" si="0"/>
        <v>2100.9853491067606</v>
      </c>
      <c r="J7" s="24"/>
    </row>
    <row r="8" spans="2:13" ht="28.5" x14ac:dyDescent="0.2">
      <c r="B8" s="19" t="s">
        <v>13</v>
      </c>
      <c r="C8" s="10" t="s">
        <v>14</v>
      </c>
      <c r="D8" s="9" t="s">
        <v>25</v>
      </c>
      <c r="E8" s="11">
        <v>1173</v>
      </c>
      <c r="F8" s="41">
        <f>584*3</f>
        <v>1752</v>
      </c>
      <c r="G8" s="11">
        <v>1640.0030236601406</v>
      </c>
      <c r="H8" s="42">
        <v>27.03</v>
      </c>
      <c r="I8" s="11">
        <f t="shared" si="0"/>
        <v>2840.0330236601408</v>
      </c>
      <c r="J8" s="27"/>
    </row>
    <row r="9" spans="2:13" x14ac:dyDescent="0.2">
      <c r="B9" s="19" t="s">
        <v>15</v>
      </c>
      <c r="C9" s="10" t="s">
        <v>16</v>
      </c>
      <c r="D9" s="9" t="s">
        <v>25</v>
      </c>
      <c r="E9" s="11">
        <v>980.62</v>
      </c>
      <c r="F9" s="41">
        <f>584*3</f>
        <v>1752</v>
      </c>
      <c r="G9" s="11">
        <v>1640.0030236601406</v>
      </c>
      <c r="H9" s="42">
        <v>27.03</v>
      </c>
      <c r="I9" s="11">
        <f t="shared" si="0"/>
        <v>2647.6530236601407</v>
      </c>
      <c r="J9" s="27"/>
    </row>
    <row r="10" spans="2:13" x14ac:dyDescent="0.2">
      <c r="B10" s="19" t="s">
        <v>28</v>
      </c>
      <c r="C10" s="10" t="s">
        <v>29</v>
      </c>
      <c r="D10" s="9" t="s">
        <v>25</v>
      </c>
      <c r="E10" s="11">
        <v>980.62</v>
      </c>
      <c r="F10" s="41">
        <v>1168</v>
      </c>
      <c r="G10" s="11">
        <v>1093.3353491067603</v>
      </c>
      <c r="H10" s="42">
        <v>27.03</v>
      </c>
      <c r="I10" s="11">
        <f t="shared" si="0"/>
        <v>2100.9853491067606</v>
      </c>
      <c r="J10" s="27"/>
    </row>
    <row r="11" spans="2:13" ht="28.5" x14ac:dyDescent="0.2">
      <c r="B11" s="20" t="s">
        <v>30</v>
      </c>
      <c r="C11" s="10" t="s">
        <v>31</v>
      </c>
      <c r="D11" s="9" t="s">
        <v>25</v>
      </c>
      <c r="E11" s="11">
        <v>980.62</v>
      </c>
      <c r="F11" s="41">
        <v>1168</v>
      </c>
      <c r="G11" s="11">
        <v>1093.3353491067603</v>
      </c>
      <c r="H11" s="42">
        <v>27.03</v>
      </c>
      <c r="I11" s="11">
        <f t="shared" si="0"/>
        <v>2100.9853491067606</v>
      </c>
      <c r="J11" s="24"/>
    </row>
    <row r="12" spans="2:13" x14ac:dyDescent="0.2">
      <c r="B12" s="20" t="s">
        <v>32</v>
      </c>
      <c r="C12" s="10" t="s">
        <v>33</v>
      </c>
      <c r="D12" s="9" t="s">
        <v>25</v>
      </c>
      <c r="E12" s="11">
        <v>437.12</v>
      </c>
      <c r="F12" s="41">
        <v>1168</v>
      </c>
      <c r="G12" s="11">
        <v>1093.3353491067603</v>
      </c>
      <c r="H12" s="42">
        <v>27.03</v>
      </c>
      <c r="I12" s="11">
        <f t="shared" si="0"/>
        <v>1557.4853491067604</v>
      </c>
      <c r="J12" s="24"/>
    </row>
    <row r="13" spans="2:13" x14ac:dyDescent="0.2">
      <c r="B13" s="19" t="s">
        <v>34</v>
      </c>
      <c r="C13" s="9" t="s">
        <v>35</v>
      </c>
      <c r="D13" s="9" t="s">
        <v>25</v>
      </c>
      <c r="E13" s="11">
        <v>803.02</v>
      </c>
      <c r="F13" s="11">
        <v>642</v>
      </c>
      <c r="G13" s="11">
        <v>642</v>
      </c>
      <c r="H13" s="25"/>
      <c r="I13" s="11">
        <f t="shared" si="0"/>
        <v>1445.02</v>
      </c>
      <c r="J13" s="24"/>
    </row>
    <row r="14" spans="2:13" x14ac:dyDescent="0.2">
      <c r="B14" s="21" t="s">
        <v>43</v>
      </c>
      <c r="C14" s="22"/>
      <c r="D14" s="22" t="s">
        <v>47</v>
      </c>
      <c r="E14" s="25">
        <v>1758.24</v>
      </c>
      <c r="F14" s="46">
        <f>2432+954</f>
        <v>3386</v>
      </c>
      <c r="G14" s="11">
        <v>3169.5492226673719</v>
      </c>
      <c r="H14" s="25"/>
      <c r="I14" s="11">
        <f t="shared" si="0"/>
        <v>4927.7892226673721</v>
      </c>
      <c r="J14" s="28"/>
    </row>
    <row r="15" spans="2:13" ht="85.5" x14ac:dyDescent="0.2">
      <c r="B15" s="26" t="s">
        <v>40</v>
      </c>
      <c r="C15" s="22"/>
      <c r="D15" s="22"/>
      <c r="E15" s="25"/>
      <c r="F15" s="25"/>
      <c r="G15" s="25"/>
      <c r="H15" s="25"/>
      <c r="I15" s="11">
        <f>22261/M3*M2</f>
        <v>20837.960793206843</v>
      </c>
      <c r="J15" s="28"/>
    </row>
    <row r="16" spans="2:13" ht="28.5" x14ac:dyDescent="0.2">
      <c r="B16" s="26" t="s">
        <v>36</v>
      </c>
      <c r="C16" s="22"/>
      <c r="D16" s="22"/>
      <c r="E16" s="25"/>
      <c r="F16" s="25"/>
      <c r="G16" s="25"/>
      <c r="H16" s="25"/>
      <c r="I16" s="23">
        <v>9661.44</v>
      </c>
      <c r="J16" s="28"/>
    </row>
    <row r="17" spans="2:10" ht="18.75" thickBot="1" x14ac:dyDescent="0.3">
      <c r="B17" s="33" t="s">
        <v>37</v>
      </c>
      <c r="C17" s="34"/>
      <c r="D17" s="35"/>
      <c r="E17" s="36">
        <f>SUM(E5:E16)</f>
        <v>10774.2</v>
      </c>
      <c r="F17" s="36">
        <f>SUM(F5:F16)</f>
        <v>16234</v>
      </c>
      <c r="G17" s="36">
        <f>SUM(G5:G16)</f>
        <v>15237.278050747096</v>
      </c>
      <c r="H17" s="36">
        <f>SUM(H5:H16)</f>
        <v>189.21</v>
      </c>
      <c r="I17" s="36">
        <f>SUM(I5:I16)</f>
        <v>56700.088843953941</v>
      </c>
      <c r="J17" s="37">
        <f>SUM(C17:I17)</f>
        <v>99134.776894701034</v>
      </c>
    </row>
    <row r="19" spans="2:10" x14ac:dyDescent="0.2">
      <c r="C19" s="12"/>
    </row>
    <row r="20" spans="2:10" x14ac:dyDescent="0.2">
      <c r="C20" s="12"/>
    </row>
    <row r="21" spans="2:10" x14ac:dyDescent="0.2">
      <c r="C21" s="12"/>
    </row>
    <row r="22" spans="2:10" x14ac:dyDescent="0.2">
      <c r="C22" s="12"/>
    </row>
  </sheetData>
  <mergeCells count="1">
    <mergeCell ref="B2:J2"/>
  </mergeCells>
  <pageMargins left="0.25" right="0.25" top="0.75" bottom="0.75" header="0.3" footer="0.3"/>
  <pageSetup paperSize="9" scale="6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מצרים</vt:lpstr>
      <vt:lpstr>צרפת</vt:lpstr>
      <vt:lpstr>צרפת (2)</vt:lpstr>
    </vt:vector>
  </TitlesOfParts>
  <Company>Ministry Of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דלית רחמני</dc:creator>
  <cp:lastModifiedBy>יסמין סיאני</cp:lastModifiedBy>
  <cp:lastPrinted>2023-06-28T09:25:15Z</cp:lastPrinted>
  <dcterms:created xsi:type="dcterms:W3CDTF">2023-06-28T05:24:02Z</dcterms:created>
  <dcterms:modified xsi:type="dcterms:W3CDTF">2023-08-20T10:28:42Z</dcterms:modified>
</cp:coreProperties>
</file>