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אגף תכנון\לי\חופש המידע\יולי 2021\כלים חדפ\"/>
    </mc:Choice>
  </mc:AlternateContent>
  <bookViews>
    <workbookView xWindow="0" yWindow="0" windowWidth="25170" windowHeight="11775"/>
  </bookViews>
  <sheets>
    <sheet name="2019" sheetId="1" r:id="rId1"/>
    <sheet name="2020" sheetId="2" r:id="rId2"/>
    <sheet name="6.202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3" l="1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7" i="3"/>
  <c r="G66" i="3"/>
  <c r="G65" i="3"/>
  <c r="G64" i="3"/>
  <c r="G63" i="3"/>
  <c r="G62" i="3"/>
  <c r="G61" i="3"/>
  <c r="G60" i="3"/>
  <c r="G59" i="3"/>
  <c r="G58" i="3"/>
  <c r="G57" i="3"/>
  <c r="G56" i="3"/>
  <c r="G68" i="3" s="1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55" i="3" s="1"/>
  <c r="H143" i="1" l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44" i="1" l="1"/>
  <c r="G40" i="3" l="1"/>
  <c r="G8" i="3"/>
  <c r="G39" i="3" l="1"/>
  <c r="G38" i="3"/>
  <c r="G37" i="3"/>
  <c r="G36" i="3"/>
  <c r="G35" i="3"/>
  <c r="G34" i="3"/>
  <c r="G33" i="3"/>
  <c r="G32" i="3"/>
  <c r="G31" i="3"/>
  <c r="G29" i="3"/>
  <c r="G28" i="3"/>
  <c r="G27" i="3"/>
  <c r="G26" i="3"/>
  <c r="G25" i="3"/>
  <c r="G24" i="3"/>
  <c r="G23" i="3"/>
  <c r="G22" i="3"/>
  <c r="G21" i="3"/>
  <c r="G20" i="3"/>
  <c r="G19" i="3"/>
  <c r="G30" i="3" l="1"/>
  <c r="G41" i="3"/>
  <c r="I9" i="2"/>
  <c r="G17" i="3" l="1"/>
  <c r="G16" i="3"/>
  <c r="G15" i="3"/>
  <c r="G14" i="3"/>
  <c r="G13" i="3"/>
  <c r="G12" i="3"/>
  <c r="G11" i="3"/>
  <c r="G10" i="3"/>
  <c r="G9" i="3"/>
  <c r="I159" i="2"/>
  <c r="I157" i="2"/>
  <c r="I158" i="2"/>
  <c r="I160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22" i="2"/>
  <c r="I123" i="2"/>
  <c r="I105" i="2"/>
  <c r="I95" i="2"/>
  <c r="I94" i="2"/>
  <c r="I96" i="2"/>
  <c r="I97" i="2"/>
  <c r="I98" i="2"/>
  <c r="I99" i="2"/>
  <c r="I100" i="2"/>
  <c r="I101" i="2"/>
  <c r="I102" i="2"/>
  <c r="I103" i="2"/>
  <c r="I104" i="2"/>
  <c r="I106" i="2"/>
  <c r="I107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75" i="2"/>
  <c r="I84" i="2"/>
  <c r="I88" i="2"/>
  <c r="I86" i="2"/>
  <c r="I83" i="2"/>
  <c r="I91" i="2"/>
  <c r="I81" i="2"/>
  <c r="I50" i="2"/>
  <c r="I49" i="2"/>
  <c r="I58" i="2"/>
  <c r="I45" i="2"/>
  <c r="I52" i="2"/>
  <c r="I54" i="2"/>
  <c r="I48" i="2"/>
  <c r="I43" i="2"/>
  <c r="I55" i="2"/>
  <c r="I42" i="2"/>
  <c r="I44" i="2"/>
  <c r="G18" i="3" l="1"/>
  <c r="G90" i="3" s="1"/>
  <c r="I6" i="2"/>
  <c r="I7" i="2"/>
  <c r="I8" i="2"/>
  <c r="I10" i="2"/>
  <c r="I11" i="2"/>
  <c r="I12" i="2"/>
  <c r="I13" i="2"/>
  <c r="I14" i="2"/>
  <c r="I15" i="2"/>
  <c r="I16" i="2"/>
  <c r="I17" i="2"/>
  <c r="I18" i="2"/>
  <c r="I19" i="2"/>
  <c r="I20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1" i="2"/>
  <c r="I46" i="2"/>
  <c r="I47" i="2"/>
  <c r="I51" i="2"/>
  <c r="I53" i="2"/>
  <c r="I56" i="2"/>
  <c r="I57" i="2"/>
  <c r="I59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6" i="2"/>
  <c r="I77" i="2"/>
  <c r="I78" i="2"/>
  <c r="I79" i="2"/>
  <c r="I80" i="2"/>
  <c r="I82" i="2"/>
  <c r="I85" i="2"/>
  <c r="I87" i="2"/>
  <c r="I89" i="2"/>
  <c r="I90" i="2"/>
  <c r="I93" i="2"/>
  <c r="I108" i="2" s="1"/>
  <c r="I124" i="2"/>
  <c r="I125" i="2" s="1"/>
  <c r="I126" i="2"/>
  <c r="I143" i="2" s="1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5" i="1"/>
  <c r="H116" i="1"/>
  <c r="H117" i="1"/>
  <c r="H118" i="1"/>
  <c r="H119" i="1"/>
  <c r="H120" i="1"/>
  <c r="H122" i="1"/>
  <c r="H123" i="1"/>
  <c r="H124" i="1"/>
  <c r="H125" i="1"/>
  <c r="H126" i="1"/>
  <c r="H127" i="1"/>
  <c r="H128" i="1"/>
  <c r="H8" i="1"/>
  <c r="H9" i="1"/>
  <c r="H10" i="1"/>
  <c r="H11" i="1"/>
  <c r="H12" i="1"/>
  <c r="H13" i="1"/>
  <c r="H14" i="1"/>
  <c r="H15" i="1"/>
  <c r="H16" i="1"/>
  <c r="H17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6" i="1"/>
  <c r="H37" i="1"/>
  <c r="H7" i="1"/>
  <c r="H100" i="1" l="1"/>
  <c r="I161" i="2"/>
  <c r="I92" i="2"/>
  <c r="I74" i="2"/>
  <c r="I60" i="2"/>
  <c r="I21" i="2"/>
  <c r="I40" i="2"/>
  <c r="H121" i="1"/>
  <c r="H145" i="1" s="1"/>
  <c r="H129" i="1"/>
  <c r="H114" i="1"/>
  <c r="H84" i="1"/>
  <c r="H48" i="1"/>
  <c r="H67" i="1"/>
  <c r="H35" i="1"/>
  <c r="H19" i="1"/>
  <c r="I162" i="2" l="1"/>
</calcChain>
</file>

<file path=xl/sharedStrings.xml><?xml version="1.0" encoding="utf-8"?>
<sst xmlns="http://schemas.openxmlformats.org/spreadsheetml/2006/main" count="419" uniqueCount="107">
  <si>
    <t>חודש</t>
  </si>
  <si>
    <t>מוצר</t>
  </si>
  <si>
    <t>כמות</t>
  </si>
  <si>
    <t>סה"כ</t>
  </si>
  <si>
    <t>ינואר</t>
  </si>
  <si>
    <t>כוס שתיה חמה 240 מ"ל 50 יח'</t>
  </si>
  <si>
    <t>מזלג שקוף עבה ח"פ 100 יח'</t>
  </si>
  <si>
    <t>כפית שקוף עבה ח"פ 100 יח'</t>
  </si>
  <si>
    <t>קעריות מרק ח"פ</t>
  </si>
  <si>
    <t>מפיות חד שכבתי 150 יח'</t>
  </si>
  <si>
    <t>כפיות קרם ח"פ 100 יח'</t>
  </si>
  <si>
    <t>כפית עבה לבן 100 יח'</t>
  </si>
  <si>
    <t xml:space="preserve">כף קרם ח"פ 100 יח' </t>
  </si>
  <si>
    <t>סכין קרם ח"פ 100 יח'</t>
  </si>
  <si>
    <t>כוסות ח"פ שופרסל</t>
  </si>
  <si>
    <t>צלחות גדולות ח"פ שופרסל</t>
  </si>
  <si>
    <t>צלחת ח"פ עבה במיוחד</t>
  </si>
  <si>
    <t>פברואר</t>
  </si>
  <si>
    <t>סכין שקוף עבה ח"פ 100 יח'</t>
  </si>
  <si>
    <t>מזלג קרם ח"פ 100 יח'</t>
  </si>
  <si>
    <t>כפית שקוף עבה במיוחד 50 יח'</t>
  </si>
  <si>
    <t xml:space="preserve">מזלג מוכסף 50 יח' </t>
  </si>
  <si>
    <t>סכין שקוף עבה במיוחד 50 יח'</t>
  </si>
  <si>
    <t>כפית מוכסף 50 יח'</t>
  </si>
  <si>
    <t>כוס שתיה חמה אספרסו 120 מ"ל</t>
  </si>
  <si>
    <t>מפיות חד שכבתי 100 יח'</t>
  </si>
  <si>
    <t>זוג מפות שולחן לבנות 180 ס"מ</t>
  </si>
  <si>
    <t>מאי</t>
  </si>
  <si>
    <t>כפית קרם ח"פ 100 יח'</t>
  </si>
  <si>
    <t>צלחת ח"פ 9 עבה במיוחד</t>
  </si>
  <si>
    <t>מפיות אירוח לשימוש יומיומי</t>
  </si>
  <si>
    <t>150 כוס שתיה קרה בייסיק</t>
  </si>
  <si>
    <t>צלחות גדולות ח"פ שופרסל 100 יח'</t>
  </si>
  <si>
    <t>כף שקוף עבה ח"פ 10 יח'</t>
  </si>
  <si>
    <t>מפת שולחן דמוי בד זוג 2</t>
  </si>
  <si>
    <t>כפיות שקוף עבה במיוחד 50 יח'</t>
  </si>
  <si>
    <t>מפיות דו שכבתי 50 יח'</t>
  </si>
  <si>
    <t>100 מפיות חדש שכבתי מודפס</t>
  </si>
  <si>
    <t>יוני</t>
  </si>
  <si>
    <t>צלחת גדולה בייסיק 100 יח'</t>
  </si>
  <si>
    <t>מפיות חד שכבתי מודפס זו</t>
  </si>
  <si>
    <t>מפות אל בד מקופלותץ חלק</t>
  </si>
  <si>
    <t>כפיות שקוף עבות במיוחד</t>
  </si>
  <si>
    <t>מפיות לבן 150 יח'</t>
  </si>
  <si>
    <t>כפית קרם ח"פ 1.4 ג 100 יח'</t>
  </si>
  <si>
    <t>יולי</t>
  </si>
  <si>
    <t>צלחת קטנה בייסיק 100 יח'</t>
  </si>
  <si>
    <t>כפיות שקופות עבות במיוחד</t>
  </si>
  <si>
    <t>כוס שתיה חמה בייסיק 225 מ"ל</t>
  </si>
  <si>
    <t>אוגוסט</t>
  </si>
  <si>
    <t>ספטמבר</t>
  </si>
  <si>
    <t>אוקטובר</t>
  </si>
  <si>
    <t>סט 2 מפות אל בד מודפס</t>
  </si>
  <si>
    <t>צלחת גדולה 9 שקופה 50 יח'</t>
  </si>
  <si>
    <t>צלחת קטנה 7 שקופה 75 יח'</t>
  </si>
  <si>
    <t>שרוול כוסות חם 50 יחידות די סי פאק (תבור)</t>
  </si>
  <si>
    <t>מפה חד פעמית לבן</t>
  </si>
  <si>
    <t>מרץ</t>
  </si>
  <si>
    <t>שרוול כוסות שתיה חמה 50יח'</t>
  </si>
  <si>
    <t>מפיות נייר לבנות 85 יח'</t>
  </si>
  <si>
    <t>כפיות קשיחות מהודרות 50 יח'</t>
  </si>
  <si>
    <t>שרוול כוסות פלסטיק לשתיה קרה 100 יח'</t>
  </si>
  <si>
    <t>שרוול כוסות שתיה חמה 330 מ"ל 50 יח'</t>
  </si>
  <si>
    <t>סכינים קשיחים מהודר 50 יח'</t>
  </si>
  <si>
    <t>צלחות גדולות איטלקיות 50 יח'</t>
  </si>
  <si>
    <t>שרוול כוסות שתיה חמה 50 יח'</t>
  </si>
  <si>
    <t>כפיות חד פעמי 100 יח'</t>
  </si>
  <si>
    <t>צלחות גדולות חד פעמי 50 יח'</t>
  </si>
  <si>
    <t>צלחות קטנות חד פעמי 50 יח'</t>
  </si>
  <si>
    <t>בוחשנים מעץ 1000 יח'</t>
  </si>
  <si>
    <t>מזלגות חד פעמי 100 יח'</t>
  </si>
  <si>
    <t>סכינים חד פעמי 100 יח'</t>
  </si>
  <si>
    <t>מזלגות קשיח מהודר 50 יח'</t>
  </si>
  <si>
    <t>צלחות גדולות מתכלות 50 יח'</t>
  </si>
  <si>
    <t>כף חד פעמית 100 יח'</t>
  </si>
  <si>
    <t>צלחות גדולות קשיחות 25 יח'</t>
  </si>
  <si>
    <t>כפיות סילקו 100 יח'</t>
  </si>
  <si>
    <t>צלחות אליפסה חבילה</t>
  </si>
  <si>
    <t>כפיות סילקו קטן 100 יח'</t>
  </si>
  <si>
    <t>סכינים סילקו 100 יחידות</t>
  </si>
  <si>
    <t>מזלגות סילקו 100 יחידות</t>
  </si>
  <si>
    <t>כפות קשיחות מהודרות 50 יח'</t>
  </si>
  <si>
    <t>גביע יין עם רגל 10 יח'</t>
  </si>
  <si>
    <t>שרוול כוסות יהלום 50 יח'</t>
  </si>
  <si>
    <t>צלחות קטנות עבות 25 יח'</t>
  </si>
  <si>
    <t>צלחות מתכלות קנות 50 יח'</t>
  </si>
  <si>
    <t>קעריות קשיחות מהודרות 25 יח'</t>
  </si>
  <si>
    <t>נובמבר</t>
  </si>
  <si>
    <t>דצמבר</t>
  </si>
  <si>
    <t>צלחת בנונית מתכלות 9 50 יח'</t>
  </si>
  <si>
    <t>שרוול כוסות 330 מ"ל (די סי פאק)</t>
  </si>
  <si>
    <t>שרוול כוסות אספרסו 50 יח'</t>
  </si>
  <si>
    <t>כוס שתיה חמה גדולה 300 מ"ל</t>
  </si>
  <si>
    <t>צלחת גדולה עבה במיוחד</t>
  </si>
  <si>
    <t>סה"כ 2019</t>
  </si>
  <si>
    <t xml:space="preserve">עלות ₪ </t>
  </si>
  <si>
    <t xml:space="preserve">סה"כ ₪ </t>
  </si>
  <si>
    <t>קערית מרק בייסיק 50 יח'</t>
  </si>
  <si>
    <t>מפות שולחן לבנות 180 יח'</t>
  </si>
  <si>
    <t>סה"כ 2020</t>
  </si>
  <si>
    <t>מפה חד פעמית במגוון צבעים</t>
  </si>
  <si>
    <t>סה"כ 2021</t>
  </si>
  <si>
    <t>אפריל</t>
  </si>
  <si>
    <t>קעריות מתכלות 680 מ"ל 50 יח'</t>
  </si>
  <si>
    <t>גביע יין עם רגל 15 יח'</t>
  </si>
  <si>
    <t>צלחות קטנות קשיחות 25 יח'</t>
  </si>
  <si>
    <t xml:space="preserve">שרוול כוסות שתיה חמה 50 יחידות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</si>
</sst>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vertical="center"/>
    </xf>
    <xf numFmtId="0" fontId="0" fillId="0" borderId="5" xfId="0" applyBorder="1"/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64" fontId="5" fillId="3" borderId="16" xfId="0" applyNumberFormat="1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/>
    </xf>
    <xf numFmtId="164" fontId="0" fillId="0" borderId="0" xfId="0" applyNumberFormat="1"/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146"/>
  <sheetViews>
    <sheetView rightToLeft="1" tabSelected="1" topLeftCell="A124" workbookViewId="0">
      <selection activeCell="R116" sqref="R116"/>
    </sheetView>
  </sheetViews>
  <sheetFormatPr defaultRowHeight="14.25" x14ac:dyDescent="0.2"/>
  <cols>
    <col min="5" max="5" width="34.75" style="5" customWidth="1"/>
    <col min="6" max="7" width="9" style="5"/>
    <col min="8" max="8" width="9.25" style="5" bestFit="1" customWidth="1"/>
  </cols>
  <sheetData>
    <row r="2" spans="4:8" ht="15" thickBot="1" x14ac:dyDescent="0.25"/>
    <row r="3" spans="4:8" ht="21" thickBot="1" x14ac:dyDescent="0.35">
      <c r="D3" s="27">
        <v>2019</v>
      </c>
      <c r="E3" s="28"/>
      <c r="F3" s="28"/>
      <c r="G3" s="28"/>
      <c r="H3" s="29"/>
    </row>
    <row r="6" spans="4:8" ht="15" x14ac:dyDescent="0.2">
      <c r="D6" s="3" t="s">
        <v>0</v>
      </c>
      <c r="E6" s="3" t="s">
        <v>1</v>
      </c>
      <c r="F6" s="3" t="s">
        <v>95</v>
      </c>
      <c r="G6" s="3" t="s">
        <v>2</v>
      </c>
      <c r="H6" s="3" t="s">
        <v>96</v>
      </c>
    </row>
    <row r="7" spans="4:8" ht="15" x14ac:dyDescent="0.2">
      <c r="D7" s="11" t="s">
        <v>4</v>
      </c>
      <c r="E7" s="2" t="s">
        <v>8</v>
      </c>
      <c r="F7" s="2">
        <v>12.9</v>
      </c>
      <c r="G7" s="2">
        <v>3</v>
      </c>
      <c r="H7" s="2">
        <f>G7*F7</f>
        <v>38.700000000000003</v>
      </c>
    </row>
    <row r="8" spans="4:8" x14ac:dyDescent="0.2">
      <c r="D8" s="2"/>
      <c r="E8" s="2" t="s">
        <v>5</v>
      </c>
      <c r="F8" s="2">
        <v>9.9</v>
      </c>
      <c r="G8" s="2">
        <v>56</v>
      </c>
      <c r="H8" s="2">
        <f t="shared" ref="H8:H71" si="0">G8*F8</f>
        <v>554.4</v>
      </c>
    </row>
    <row r="9" spans="4:8" x14ac:dyDescent="0.2">
      <c r="D9" s="2"/>
      <c r="E9" s="2" t="s">
        <v>6</v>
      </c>
      <c r="F9" s="2">
        <v>12.9</v>
      </c>
      <c r="G9" s="2">
        <v>4</v>
      </c>
      <c r="H9" s="2">
        <f t="shared" si="0"/>
        <v>51.6</v>
      </c>
    </row>
    <row r="10" spans="4:8" x14ac:dyDescent="0.2">
      <c r="D10" s="2"/>
      <c r="E10" s="2" t="s">
        <v>7</v>
      </c>
      <c r="F10" s="2">
        <v>12.9</v>
      </c>
      <c r="G10" s="2">
        <v>19</v>
      </c>
      <c r="H10" s="2">
        <f t="shared" si="0"/>
        <v>245.1</v>
      </c>
    </row>
    <row r="11" spans="4:8" x14ac:dyDescent="0.2">
      <c r="D11" s="2"/>
      <c r="E11" s="2" t="s">
        <v>9</v>
      </c>
      <c r="F11" s="2">
        <v>7.9</v>
      </c>
      <c r="G11" s="2">
        <v>2</v>
      </c>
      <c r="H11" s="2">
        <f t="shared" si="0"/>
        <v>15.8</v>
      </c>
    </row>
    <row r="12" spans="4:8" x14ac:dyDescent="0.2">
      <c r="D12" s="2"/>
      <c r="E12" s="2" t="s">
        <v>10</v>
      </c>
      <c r="F12" s="2"/>
      <c r="G12" s="2"/>
      <c r="H12" s="2">
        <f t="shared" si="0"/>
        <v>0</v>
      </c>
    </row>
    <row r="13" spans="4:8" x14ac:dyDescent="0.2">
      <c r="D13" s="2"/>
      <c r="E13" s="2" t="s">
        <v>11</v>
      </c>
      <c r="F13" s="2">
        <v>12.9</v>
      </c>
      <c r="G13" s="2">
        <v>1</v>
      </c>
      <c r="H13" s="2">
        <f t="shared" si="0"/>
        <v>12.9</v>
      </c>
    </row>
    <row r="14" spans="4:8" x14ac:dyDescent="0.2">
      <c r="D14" s="2"/>
      <c r="E14" s="2" t="s">
        <v>12</v>
      </c>
      <c r="F14" s="2">
        <v>7.9</v>
      </c>
      <c r="G14" s="2">
        <v>1</v>
      </c>
      <c r="H14" s="2">
        <f t="shared" si="0"/>
        <v>7.9</v>
      </c>
    </row>
    <row r="15" spans="4:8" x14ac:dyDescent="0.2">
      <c r="D15" s="2"/>
      <c r="E15" s="2" t="s">
        <v>13</v>
      </c>
      <c r="F15" s="2">
        <v>7.9</v>
      </c>
      <c r="G15" s="2">
        <v>1</v>
      </c>
      <c r="H15" s="2">
        <f t="shared" si="0"/>
        <v>7.9</v>
      </c>
    </row>
    <row r="16" spans="4:8" x14ac:dyDescent="0.2">
      <c r="D16" s="2"/>
      <c r="E16" s="2" t="s">
        <v>14</v>
      </c>
      <c r="F16" s="2">
        <v>6.9</v>
      </c>
      <c r="G16" s="2">
        <v>9</v>
      </c>
      <c r="H16" s="2">
        <f t="shared" si="0"/>
        <v>62.1</v>
      </c>
    </row>
    <row r="17" spans="4:8" x14ac:dyDescent="0.2">
      <c r="D17" s="2"/>
      <c r="E17" s="2" t="s">
        <v>15</v>
      </c>
      <c r="F17" s="2">
        <v>15.9</v>
      </c>
      <c r="G17" s="2">
        <v>1</v>
      </c>
      <c r="H17" s="2">
        <f t="shared" si="0"/>
        <v>15.9</v>
      </c>
    </row>
    <row r="18" spans="4:8" ht="15" thickBot="1" x14ac:dyDescent="0.25">
      <c r="D18" s="7"/>
      <c r="E18" s="7" t="s">
        <v>16</v>
      </c>
      <c r="F18" s="7">
        <v>22.9</v>
      </c>
      <c r="G18" s="7">
        <v>1</v>
      </c>
      <c r="H18" s="7">
        <f t="shared" si="0"/>
        <v>22.9</v>
      </c>
    </row>
    <row r="19" spans="4:8" ht="15.75" thickBot="1" x14ac:dyDescent="0.25">
      <c r="D19" s="30" t="s">
        <v>3</v>
      </c>
      <c r="E19" s="31"/>
      <c r="F19" s="31"/>
      <c r="G19" s="32"/>
      <c r="H19" s="15">
        <f>SUM(H7:H18)</f>
        <v>1035.2</v>
      </c>
    </row>
    <row r="20" spans="4:8" ht="15" x14ac:dyDescent="0.2">
      <c r="D20" s="14" t="s">
        <v>17</v>
      </c>
      <c r="E20" s="8" t="s">
        <v>6</v>
      </c>
      <c r="F20" s="8">
        <v>12.9</v>
      </c>
      <c r="G20" s="8">
        <v>7</v>
      </c>
      <c r="H20" s="8">
        <f t="shared" si="0"/>
        <v>90.3</v>
      </c>
    </row>
    <row r="21" spans="4:8" x14ac:dyDescent="0.2">
      <c r="D21" s="2"/>
      <c r="E21" s="2" t="s">
        <v>18</v>
      </c>
      <c r="F21" s="2">
        <v>12.9</v>
      </c>
      <c r="G21" s="2">
        <v>3</v>
      </c>
      <c r="H21" s="2">
        <f t="shared" si="0"/>
        <v>38.700000000000003</v>
      </c>
    </row>
    <row r="22" spans="4:8" x14ac:dyDescent="0.2">
      <c r="D22" s="2"/>
      <c r="E22" s="2" t="s">
        <v>14</v>
      </c>
      <c r="F22" s="2">
        <v>6.9</v>
      </c>
      <c r="G22" s="2">
        <v>12</v>
      </c>
      <c r="H22" s="2">
        <f t="shared" si="0"/>
        <v>82.800000000000011</v>
      </c>
    </row>
    <row r="23" spans="4:8" x14ac:dyDescent="0.2">
      <c r="D23" s="2"/>
      <c r="E23" s="2" t="s">
        <v>32</v>
      </c>
      <c r="F23" s="2">
        <v>15.9</v>
      </c>
      <c r="G23" s="2">
        <v>5</v>
      </c>
      <c r="H23" s="2">
        <f t="shared" si="0"/>
        <v>79.5</v>
      </c>
    </row>
    <row r="24" spans="4:8" x14ac:dyDescent="0.2">
      <c r="D24" s="2"/>
      <c r="E24" s="2" t="s">
        <v>13</v>
      </c>
      <c r="F24" s="2">
        <v>7.9</v>
      </c>
      <c r="G24" s="2">
        <v>1</v>
      </c>
      <c r="H24" s="2">
        <f t="shared" si="0"/>
        <v>7.9</v>
      </c>
    </row>
    <row r="25" spans="4:8" x14ac:dyDescent="0.2">
      <c r="D25" s="2"/>
      <c r="E25" s="2" t="s">
        <v>5</v>
      </c>
      <c r="F25" s="2">
        <v>9.9</v>
      </c>
      <c r="G25" s="2">
        <v>57</v>
      </c>
      <c r="H25" s="2">
        <f t="shared" si="0"/>
        <v>564.30000000000007</v>
      </c>
    </row>
    <row r="26" spans="4:8" x14ac:dyDescent="0.2">
      <c r="D26" s="2"/>
      <c r="E26" s="2" t="s">
        <v>19</v>
      </c>
      <c r="F26" s="2">
        <v>7.9</v>
      </c>
      <c r="G26" s="2">
        <v>0</v>
      </c>
      <c r="H26" s="2">
        <f t="shared" si="0"/>
        <v>0</v>
      </c>
    </row>
    <row r="27" spans="4:8" x14ac:dyDescent="0.2">
      <c r="D27" s="2"/>
      <c r="E27" s="2" t="s">
        <v>7</v>
      </c>
      <c r="F27" s="2">
        <v>12.9</v>
      </c>
      <c r="G27" s="2">
        <v>10</v>
      </c>
      <c r="H27" s="2">
        <f t="shared" si="0"/>
        <v>129</v>
      </c>
    </row>
    <row r="28" spans="4:8" x14ac:dyDescent="0.2">
      <c r="D28" s="2"/>
      <c r="E28" s="2" t="s">
        <v>9</v>
      </c>
      <c r="F28" s="2">
        <v>7.9</v>
      </c>
      <c r="G28" s="2">
        <v>5</v>
      </c>
      <c r="H28" s="2">
        <f t="shared" si="0"/>
        <v>39.5</v>
      </c>
    </row>
    <row r="29" spans="4:8" x14ac:dyDescent="0.2">
      <c r="D29" s="2"/>
      <c r="E29" s="2" t="s">
        <v>20</v>
      </c>
      <c r="F29" s="2">
        <v>7.5</v>
      </c>
      <c r="G29" s="2">
        <v>8</v>
      </c>
      <c r="H29" s="2">
        <f t="shared" si="0"/>
        <v>60</v>
      </c>
    </row>
    <row r="30" spans="4:8" x14ac:dyDescent="0.2">
      <c r="D30" s="2"/>
      <c r="E30" s="2" t="s">
        <v>15</v>
      </c>
      <c r="F30" s="2">
        <v>9.9</v>
      </c>
      <c r="G30" s="2">
        <v>2</v>
      </c>
      <c r="H30" s="2">
        <f t="shared" si="0"/>
        <v>19.8</v>
      </c>
    </row>
    <row r="31" spans="4:8" x14ac:dyDescent="0.2">
      <c r="D31" s="2"/>
      <c r="E31" s="2" t="s">
        <v>21</v>
      </c>
      <c r="F31" s="2">
        <v>12.9</v>
      </c>
      <c r="G31" s="2">
        <v>1</v>
      </c>
      <c r="H31" s="2">
        <f t="shared" si="0"/>
        <v>12.9</v>
      </c>
    </row>
    <row r="32" spans="4:8" x14ac:dyDescent="0.2">
      <c r="D32" s="2"/>
      <c r="E32" s="2" t="s">
        <v>16</v>
      </c>
      <c r="F32" s="2">
        <v>22.9</v>
      </c>
      <c r="G32" s="2">
        <v>3</v>
      </c>
      <c r="H32" s="2">
        <f t="shared" si="0"/>
        <v>68.699999999999989</v>
      </c>
    </row>
    <row r="33" spans="4:8" x14ac:dyDescent="0.2">
      <c r="D33" s="2"/>
      <c r="E33" s="2" t="s">
        <v>22</v>
      </c>
      <c r="F33" s="2">
        <v>7.5</v>
      </c>
      <c r="G33" s="2">
        <v>2</v>
      </c>
      <c r="H33" s="2">
        <f t="shared" si="0"/>
        <v>15</v>
      </c>
    </row>
    <row r="34" spans="4:8" ht="15" thickBot="1" x14ac:dyDescent="0.25">
      <c r="D34" s="7"/>
      <c r="E34" s="7" t="s">
        <v>23</v>
      </c>
      <c r="F34" s="7">
        <v>12.9</v>
      </c>
      <c r="G34" s="7">
        <v>1</v>
      </c>
      <c r="H34" s="7">
        <f t="shared" si="0"/>
        <v>12.9</v>
      </c>
    </row>
    <row r="35" spans="4:8" ht="15.75" thickBot="1" x14ac:dyDescent="0.25">
      <c r="D35" s="30" t="s">
        <v>3</v>
      </c>
      <c r="E35" s="31"/>
      <c r="F35" s="31"/>
      <c r="G35" s="32"/>
      <c r="H35" s="13">
        <f>SUM(H20:H34)</f>
        <v>1221.3000000000002</v>
      </c>
    </row>
    <row r="36" spans="4:8" ht="15" x14ac:dyDescent="0.2">
      <c r="D36" s="14" t="s">
        <v>57</v>
      </c>
      <c r="E36" s="8" t="s">
        <v>32</v>
      </c>
      <c r="F36" s="8">
        <v>15.9</v>
      </c>
      <c r="G36" s="8">
        <v>9</v>
      </c>
      <c r="H36" s="8">
        <f t="shared" si="0"/>
        <v>143.1</v>
      </c>
    </row>
    <row r="37" spans="4:8" x14ac:dyDescent="0.2">
      <c r="D37" s="2"/>
      <c r="E37" s="2" t="s">
        <v>6</v>
      </c>
      <c r="F37" s="2">
        <v>12.9</v>
      </c>
      <c r="G37" s="2">
        <v>10</v>
      </c>
      <c r="H37" s="2">
        <f t="shared" si="0"/>
        <v>129</v>
      </c>
    </row>
    <row r="38" spans="4:8" x14ac:dyDescent="0.2">
      <c r="D38" s="1"/>
      <c r="E38" s="2" t="s">
        <v>22</v>
      </c>
      <c r="F38" s="2">
        <v>8.9</v>
      </c>
      <c r="G38" s="2">
        <v>1</v>
      </c>
      <c r="H38" s="2">
        <f t="shared" si="0"/>
        <v>8.9</v>
      </c>
    </row>
    <row r="39" spans="4:8" x14ac:dyDescent="0.2">
      <c r="D39" s="1"/>
      <c r="E39" s="2" t="s">
        <v>5</v>
      </c>
      <c r="F39" s="2">
        <v>9.9</v>
      </c>
      <c r="G39" s="2">
        <v>40</v>
      </c>
      <c r="H39" s="2">
        <f t="shared" si="0"/>
        <v>396</v>
      </c>
    </row>
    <row r="40" spans="4:8" x14ac:dyDescent="0.2">
      <c r="D40" s="1"/>
      <c r="E40" s="2" t="s">
        <v>24</v>
      </c>
      <c r="F40" s="2">
        <v>4.9000000000000004</v>
      </c>
      <c r="G40" s="2">
        <v>1</v>
      </c>
      <c r="H40" s="2">
        <f t="shared" si="0"/>
        <v>4.9000000000000004</v>
      </c>
    </row>
    <row r="41" spans="4:8" x14ac:dyDescent="0.2">
      <c r="D41" s="1"/>
      <c r="E41" s="2" t="s">
        <v>7</v>
      </c>
      <c r="F41" s="2">
        <v>12.9</v>
      </c>
      <c r="G41" s="2">
        <v>10</v>
      </c>
      <c r="H41" s="2">
        <f t="shared" si="0"/>
        <v>129</v>
      </c>
    </row>
    <row r="42" spans="4:8" x14ac:dyDescent="0.2">
      <c r="D42" s="1"/>
      <c r="E42" s="2" t="s">
        <v>25</v>
      </c>
      <c r="F42" s="2">
        <v>6.9</v>
      </c>
      <c r="G42" s="2">
        <v>3</v>
      </c>
      <c r="H42" s="2">
        <f t="shared" si="0"/>
        <v>20.700000000000003</v>
      </c>
    </row>
    <row r="43" spans="4:8" x14ac:dyDescent="0.2">
      <c r="D43" s="1"/>
      <c r="E43" s="2" t="s">
        <v>18</v>
      </c>
      <c r="F43" s="2">
        <v>12.9</v>
      </c>
      <c r="G43" s="2">
        <v>6</v>
      </c>
      <c r="H43" s="2">
        <f t="shared" si="0"/>
        <v>77.400000000000006</v>
      </c>
    </row>
    <row r="44" spans="4:8" x14ac:dyDescent="0.2">
      <c r="D44" s="1"/>
      <c r="E44" s="2" t="s">
        <v>14</v>
      </c>
      <c r="F44" s="2">
        <v>6.9</v>
      </c>
      <c r="G44" s="2">
        <v>12</v>
      </c>
      <c r="H44" s="2">
        <f t="shared" si="0"/>
        <v>82.800000000000011</v>
      </c>
    </row>
    <row r="45" spans="4:8" x14ac:dyDescent="0.2">
      <c r="D45" s="1"/>
      <c r="E45" s="2" t="s">
        <v>7</v>
      </c>
      <c r="F45" s="2">
        <v>5.9</v>
      </c>
      <c r="G45" s="2">
        <v>3</v>
      </c>
      <c r="H45" s="2">
        <f t="shared" si="0"/>
        <v>17.700000000000003</v>
      </c>
    </row>
    <row r="46" spans="4:8" x14ac:dyDescent="0.2">
      <c r="D46" s="1"/>
      <c r="E46" s="2" t="s">
        <v>9</v>
      </c>
      <c r="F46" s="2">
        <v>7.9</v>
      </c>
      <c r="G46" s="2">
        <v>3</v>
      </c>
      <c r="H46" s="2">
        <f t="shared" si="0"/>
        <v>23.700000000000003</v>
      </c>
    </row>
    <row r="47" spans="4:8" ht="15" thickBot="1" x14ac:dyDescent="0.25">
      <c r="D47" s="12"/>
      <c r="E47" s="7" t="s">
        <v>26</v>
      </c>
      <c r="F47" s="7">
        <v>5</v>
      </c>
      <c r="G47" s="7">
        <v>2</v>
      </c>
      <c r="H47" s="7">
        <f t="shared" si="0"/>
        <v>10</v>
      </c>
    </row>
    <row r="48" spans="4:8" ht="15.75" thickBot="1" x14ac:dyDescent="0.3">
      <c r="D48" s="24" t="s">
        <v>3</v>
      </c>
      <c r="E48" s="25"/>
      <c r="F48" s="25"/>
      <c r="G48" s="26"/>
      <c r="H48" s="13">
        <f>SUM(H36:H47)</f>
        <v>1043.2</v>
      </c>
    </row>
    <row r="49" spans="4:8" ht="15" x14ac:dyDescent="0.25">
      <c r="D49" s="16" t="s">
        <v>27</v>
      </c>
      <c r="E49" s="14" t="s">
        <v>28</v>
      </c>
      <c r="F49" s="14">
        <v>5.9</v>
      </c>
      <c r="G49" s="14">
        <v>4</v>
      </c>
      <c r="H49" s="8">
        <f t="shared" si="0"/>
        <v>23.6</v>
      </c>
    </row>
    <row r="50" spans="4:8" x14ac:dyDescent="0.2">
      <c r="D50" s="1"/>
      <c r="E50" s="2" t="s">
        <v>5</v>
      </c>
      <c r="F50" s="2">
        <v>9.9</v>
      </c>
      <c r="G50" s="2">
        <v>65</v>
      </c>
      <c r="H50" s="2">
        <f t="shared" si="0"/>
        <v>643.5</v>
      </c>
    </row>
    <row r="51" spans="4:8" x14ac:dyDescent="0.2">
      <c r="D51" s="1"/>
      <c r="E51" s="2" t="s">
        <v>29</v>
      </c>
      <c r="F51" s="2">
        <v>22.9</v>
      </c>
      <c r="G51" s="2">
        <v>4</v>
      </c>
      <c r="H51" s="2">
        <f t="shared" si="0"/>
        <v>91.6</v>
      </c>
    </row>
    <row r="52" spans="4:8" x14ac:dyDescent="0.2">
      <c r="D52" s="1"/>
      <c r="E52" s="2" t="s">
        <v>30</v>
      </c>
      <c r="F52" s="2">
        <v>8.9</v>
      </c>
      <c r="G52" s="2">
        <v>3</v>
      </c>
      <c r="H52" s="2">
        <f t="shared" si="0"/>
        <v>26.700000000000003</v>
      </c>
    </row>
    <row r="53" spans="4:8" x14ac:dyDescent="0.2">
      <c r="D53" s="1"/>
      <c r="E53" s="2" t="s">
        <v>28</v>
      </c>
      <c r="F53" s="2">
        <v>5.9</v>
      </c>
      <c r="G53" s="2">
        <v>24</v>
      </c>
      <c r="H53" s="2">
        <f t="shared" si="0"/>
        <v>141.60000000000002</v>
      </c>
    </row>
    <row r="54" spans="4:8" x14ac:dyDescent="0.2">
      <c r="D54" s="1"/>
      <c r="E54" s="2" t="s">
        <v>19</v>
      </c>
      <c r="F54" s="2">
        <v>7.9</v>
      </c>
      <c r="G54" s="2">
        <v>8</v>
      </c>
      <c r="H54" s="2">
        <f t="shared" si="0"/>
        <v>63.2</v>
      </c>
    </row>
    <row r="55" spans="4:8" x14ac:dyDescent="0.2">
      <c r="D55" s="1"/>
      <c r="E55" s="2" t="s">
        <v>13</v>
      </c>
      <c r="F55" s="2">
        <v>7.9</v>
      </c>
      <c r="G55" s="2">
        <v>4</v>
      </c>
      <c r="H55" s="2">
        <f t="shared" si="0"/>
        <v>31.6</v>
      </c>
    </row>
    <row r="56" spans="4:8" x14ac:dyDescent="0.2">
      <c r="D56" s="1"/>
      <c r="E56" s="2" t="s">
        <v>24</v>
      </c>
      <c r="F56" s="2">
        <v>4.9000000000000004</v>
      </c>
      <c r="G56" s="2">
        <v>1</v>
      </c>
      <c r="H56" s="2">
        <f t="shared" si="0"/>
        <v>4.9000000000000004</v>
      </c>
    </row>
    <row r="57" spans="4:8" x14ac:dyDescent="0.2">
      <c r="D57" s="1"/>
      <c r="E57" s="2" t="s">
        <v>31</v>
      </c>
      <c r="F57" s="2">
        <v>6.9</v>
      </c>
      <c r="G57" s="2">
        <v>20</v>
      </c>
      <c r="H57" s="2">
        <f t="shared" si="0"/>
        <v>138</v>
      </c>
    </row>
    <row r="58" spans="4:8" x14ac:dyDescent="0.2">
      <c r="D58" s="1"/>
      <c r="E58" s="2" t="s">
        <v>32</v>
      </c>
      <c r="F58" s="2">
        <v>15.9</v>
      </c>
      <c r="G58" s="2">
        <v>2</v>
      </c>
      <c r="H58" s="2">
        <f t="shared" si="0"/>
        <v>31.8</v>
      </c>
    </row>
    <row r="59" spans="4:8" x14ac:dyDescent="0.2">
      <c r="D59" s="1"/>
      <c r="E59" s="2" t="s">
        <v>33</v>
      </c>
      <c r="F59" s="2">
        <v>12.9</v>
      </c>
      <c r="G59" s="2">
        <v>3</v>
      </c>
      <c r="H59" s="2">
        <f t="shared" si="0"/>
        <v>38.700000000000003</v>
      </c>
    </row>
    <row r="60" spans="4:8" x14ac:dyDescent="0.2">
      <c r="D60" s="1"/>
      <c r="E60" s="2" t="s">
        <v>18</v>
      </c>
      <c r="F60" s="2">
        <v>12.9</v>
      </c>
      <c r="G60" s="2">
        <v>3</v>
      </c>
      <c r="H60" s="2">
        <f t="shared" si="0"/>
        <v>38.700000000000003</v>
      </c>
    </row>
    <row r="61" spans="4:8" x14ac:dyDescent="0.2">
      <c r="D61" s="1"/>
      <c r="E61" s="2" t="s">
        <v>6</v>
      </c>
      <c r="F61" s="2">
        <v>12.9</v>
      </c>
      <c r="G61" s="2">
        <v>2</v>
      </c>
      <c r="H61" s="2">
        <f t="shared" si="0"/>
        <v>25.8</v>
      </c>
    </row>
    <row r="62" spans="4:8" x14ac:dyDescent="0.2">
      <c r="D62" s="1"/>
      <c r="E62" s="2" t="s">
        <v>34</v>
      </c>
      <c r="F62" s="2">
        <v>11.8</v>
      </c>
      <c r="G62" s="2">
        <v>1</v>
      </c>
      <c r="H62" s="2">
        <f t="shared" si="0"/>
        <v>11.8</v>
      </c>
    </row>
    <row r="63" spans="4:8" x14ac:dyDescent="0.2">
      <c r="D63" s="1"/>
      <c r="E63" s="2" t="s">
        <v>35</v>
      </c>
      <c r="F63" s="2">
        <v>6.45</v>
      </c>
      <c r="G63" s="2">
        <v>12</v>
      </c>
      <c r="H63" s="2">
        <f t="shared" si="0"/>
        <v>77.400000000000006</v>
      </c>
    </row>
    <row r="64" spans="4:8" x14ac:dyDescent="0.2">
      <c r="D64" s="1"/>
      <c r="E64" s="2" t="s">
        <v>36</v>
      </c>
      <c r="F64" s="2">
        <v>6.9</v>
      </c>
      <c r="G64" s="2">
        <v>2</v>
      </c>
      <c r="H64" s="2">
        <f t="shared" si="0"/>
        <v>13.8</v>
      </c>
    </row>
    <row r="65" spans="4:8" x14ac:dyDescent="0.2">
      <c r="D65" s="1"/>
      <c r="E65" s="2" t="s">
        <v>37</v>
      </c>
      <c r="F65" s="2">
        <v>7.9</v>
      </c>
      <c r="G65" s="2">
        <v>2</v>
      </c>
      <c r="H65" s="2">
        <f t="shared" si="0"/>
        <v>15.8</v>
      </c>
    </row>
    <row r="66" spans="4:8" ht="15" thickBot="1" x14ac:dyDescent="0.25">
      <c r="D66" s="12"/>
      <c r="E66" s="7" t="s">
        <v>36</v>
      </c>
      <c r="F66" s="7">
        <v>2.63</v>
      </c>
      <c r="G66" s="7">
        <v>6</v>
      </c>
      <c r="H66" s="7">
        <f t="shared" si="0"/>
        <v>15.78</v>
      </c>
    </row>
    <row r="67" spans="4:8" ht="15.75" thickBot="1" x14ac:dyDescent="0.3">
      <c r="D67" s="24" t="s">
        <v>3</v>
      </c>
      <c r="E67" s="25"/>
      <c r="F67" s="25"/>
      <c r="G67" s="26"/>
      <c r="H67" s="13">
        <f>SUM(H49:H66)</f>
        <v>1434.2800000000002</v>
      </c>
    </row>
    <row r="68" spans="4:8" ht="15" x14ac:dyDescent="0.2">
      <c r="D68" s="14" t="s">
        <v>38</v>
      </c>
      <c r="E68" s="8" t="s">
        <v>5</v>
      </c>
      <c r="F68" s="8">
        <v>9.9</v>
      </c>
      <c r="G68" s="8">
        <v>43</v>
      </c>
      <c r="H68" s="8">
        <f t="shared" si="0"/>
        <v>425.7</v>
      </c>
    </row>
    <row r="69" spans="4:8" x14ac:dyDescent="0.2">
      <c r="D69" s="1"/>
      <c r="E69" s="2" t="s">
        <v>39</v>
      </c>
      <c r="F69" s="2">
        <v>15.9</v>
      </c>
      <c r="G69" s="2">
        <v>2</v>
      </c>
      <c r="H69" s="2">
        <f t="shared" si="0"/>
        <v>31.8</v>
      </c>
    </row>
    <row r="70" spans="4:8" x14ac:dyDescent="0.2">
      <c r="D70" s="1"/>
      <c r="E70" s="2" t="s">
        <v>28</v>
      </c>
      <c r="F70" s="2">
        <v>5.9</v>
      </c>
      <c r="G70" s="2">
        <v>14</v>
      </c>
      <c r="H70" s="2">
        <f t="shared" si="0"/>
        <v>82.600000000000009</v>
      </c>
    </row>
    <row r="71" spans="4:8" x14ac:dyDescent="0.2">
      <c r="D71" s="1"/>
      <c r="E71" s="2" t="s">
        <v>40</v>
      </c>
      <c r="F71" s="2">
        <v>11.9</v>
      </c>
      <c r="G71" s="2">
        <v>2</v>
      </c>
      <c r="H71" s="2">
        <f t="shared" si="0"/>
        <v>23.8</v>
      </c>
    </row>
    <row r="72" spans="4:8" x14ac:dyDescent="0.2">
      <c r="D72" s="1"/>
      <c r="E72" s="2" t="s">
        <v>41</v>
      </c>
      <c r="F72" s="2">
        <v>5</v>
      </c>
      <c r="G72" s="2">
        <v>6</v>
      </c>
      <c r="H72" s="2">
        <f t="shared" ref="H72:H113" si="1">G72*F72</f>
        <v>30</v>
      </c>
    </row>
    <row r="73" spans="4:8" x14ac:dyDescent="0.2">
      <c r="D73" s="1"/>
      <c r="E73" s="2" t="s">
        <v>31</v>
      </c>
      <c r="F73" s="2">
        <v>6.9</v>
      </c>
      <c r="G73" s="2">
        <v>13</v>
      </c>
      <c r="H73" s="2">
        <f t="shared" si="1"/>
        <v>89.7</v>
      </c>
    </row>
    <row r="74" spans="4:8" x14ac:dyDescent="0.2">
      <c r="D74" s="1"/>
      <c r="E74" s="2" t="s">
        <v>18</v>
      </c>
      <c r="F74" s="2">
        <v>12.9</v>
      </c>
      <c r="G74" s="2">
        <v>3</v>
      </c>
      <c r="H74" s="2">
        <f t="shared" si="1"/>
        <v>38.700000000000003</v>
      </c>
    </row>
    <row r="75" spans="4:8" x14ac:dyDescent="0.2">
      <c r="D75" s="1"/>
      <c r="E75" s="2" t="s">
        <v>6</v>
      </c>
      <c r="F75" s="2">
        <v>12.9</v>
      </c>
      <c r="G75" s="2">
        <v>2</v>
      </c>
      <c r="H75" s="2">
        <f t="shared" si="1"/>
        <v>25.8</v>
      </c>
    </row>
    <row r="76" spans="4:8" x14ac:dyDescent="0.2">
      <c r="D76" s="1"/>
      <c r="E76" s="2" t="s">
        <v>42</v>
      </c>
      <c r="F76" s="2">
        <v>3.95</v>
      </c>
      <c r="G76" s="2">
        <v>10</v>
      </c>
      <c r="H76" s="2">
        <f t="shared" si="1"/>
        <v>39.5</v>
      </c>
    </row>
    <row r="77" spans="4:8" x14ac:dyDescent="0.2">
      <c r="D77" s="1"/>
      <c r="E77" s="2" t="s">
        <v>19</v>
      </c>
      <c r="F77" s="2">
        <v>7.9</v>
      </c>
      <c r="G77" s="2">
        <v>5</v>
      </c>
      <c r="H77" s="2">
        <f t="shared" si="1"/>
        <v>39.5</v>
      </c>
    </row>
    <row r="78" spans="4:8" x14ac:dyDescent="0.2">
      <c r="D78" s="1"/>
      <c r="E78" s="2" t="s">
        <v>12</v>
      </c>
      <c r="F78" s="2">
        <v>7.9</v>
      </c>
      <c r="G78" s="2">
        <v>2</v>
      </c>
      <c r="H78" s="2">
        <f t="shared" si="1"/>
        <v>15.8</v>
      </c>
    </row>
    <row r="79" spans="4:8" x14ac:dyDescent="0.2">
      <c r="D79" s="1"/>
      <c r="E79" s="2" t="s">
        <v>7</v>
      </c>
      <c r="F79" s="2">
        <v>12.9</v>
      </c>
      <c r="G79" s="2">
        <v>2</v>
      </c>
      <c r="H79" s="2">
        <f t="shared" si="1"/>
        <v>25.8</v>
      </c>
    </row>
    <row r="80" spans="4:8" x14ac:dyDescent="0.2">
      <c r="D80" s="1"/>
      <c r="E80" s="2" t="s">
        <v>29</v>
      </c>
      <c r="F80" s="2">
        <v>22.9</v>
      </c>
      <c r="G80" s="2">
        <v>1</v>
      </c>
      <c r="H80" s="2">
        <f t="shared" si="1"/>
        <v>22.9</v>
      </c>
    </row>
    <row r="81" spans="4:8" x14ac:dyDescent="0.2">
      <c r="D81" s="1"/>
      <c r="E81" s="2" t="s">
        <v>13</v>
      </c>
      <c r="F81" s="2">
        <v>7.9</v>
      </c>
      <c r="G81" s="2">
        <v>1</v>
      </c>
      <c r="H81" s="2">
        <f t="shared" si="1"/>
        <v>7.9</v>
      </c>
    </row>
    <row r="82" spans="4:8" x14ac:dyDescent="0.2">
      <c r="D82" s="1"/>
      <c r="E82" s="2" t="s">
        <v>43</v>
      </c>
      <c r="F82" s="2">
        <v>7.9</v>
      </c>
      <c r="G82" s="2">
        <v>1</v>
      </c>
      <c r="H82" s="2">
        <f t="shared" si="1"/>
        <v>7.9</v>
      </c>
    </row>
    <row r="83" spans="4:8" ht="15" thickBot="1" x14ac:dyDescent="0.25">
      <c r="D83" s="12"/>
      <c r="E83" s="7" t="s">
        <v>44</v>
      </c>
      <c r="F83" s="7">
        <v>7.9</v>
      </c>
      <c r="G83" s="7">
        <v>6</v>
      </c>
      <c r="H83" s="7">
        <f t="shared" si="1"/>
        <v>47.400000000000006</v>
      </c>
    </row>
    <row r="84" spans="4:8" ht="15.75" thickBot="1" x14ac:dyDescent="0.3">
      <c r="D84" s="24" t="s">
        <v>3</v>
      </c>
      <c r="E84" s="25"/>
      <c r="F84" s="25"/>
      <c r="G84" s="26"/>
      <c r="H84" s="13">
        <f>SUM(H68:H83)</f>
        <v>954.79999999999984</v>
      </c>
    </row>
    <row r="85" spans="4:8" ht="15" x14ac:dyDescent="0.25">
      <c r="D85" s="16" t="s">
        <v>45</v>
      </c>
      <c r="E85" s="8" t="s">
        <v>5</v>
      </c>
      <c r="F85" s="8">
        <v>9.9</v>
      </c>
      <c r="G85" s="8">
        <v>48</v>
      </c>
      <c r="H85" s="8">
        <f t="shared" si="1"/>
        <v>475.20000000000005</v>
      </c>
    </row>
    <row r="86" spans="4:8" x14ac:dyDescent="0.2">
      <c r="D86" s="1"/>
      <c r="E86" s="2" t="s">
        <v>31</v>
      </c>
      <c r="F86" s="2">
        <v>6.9</v>
      </c>
      <c r="G86" s="2">
        <v>17</v>
      </c>
      <c r="H86" s="2">
        <f t="shared" si="1"/>
        <v>117.30000000000001</v>
      </c>
    </row>
    <row r="87" spans="4:8" x14ac:dyDescent="0.2">
      <c r="D87" s="1"/>
      <c r="E87" s="2" t="s">
        <v>6</v>
      </c>
      <c r="F87" s="2">
        <v>12.9</v>
      </c>
      <c r="G87" s="2">
        <v>1</v>
      </c>
      <c r="H87" s="2">
        <f t="shared" si="1"/>
        <v>12.9</v>
      </c>
    </row>
    <row r="88" spans="4:8" x14ac:dyDescent="0.2">
      <c r="D88" s="1"/>
      <c r="E88" s="2" t="s">
        <v>19</v>
      </c>
      <c r="F88" s="2">
        <v>7.9</v>
      </c>
      <c r="G88" s="2">
        <v>2</v>
      </c>
      <c r="H88" s="2">
        <f t="shared" si="1"/>
        <v>15.8</v>
      </c>
    </row>
    <row r="89" spans="4:8" x14ac:dyDescent="0.2">
      <c r="D89" s="1"/>
      <c r="E89" s="2" t="s">
        <v>7</v>
      </c>
      <c r="F89" s="2">
        <v>12.9</v>
      </c>
      <c r="G89" s="2">
        <v>3</v>
      </c>
      <c r="H89" s="2">
        <f t="shared" si="1"/>
        <v>38.700000000000003</v>
      </c>
    </row>
    <row r="90" spans="4:8" x14ac:dyDescent="0.2">
      <c r="D90" s="1"/>
      <c r="E90" s="2" t="s">
        <v>29</v>
      </c>
      <c r="F90" s="2">
        <v>22.9</v>
      </c>
      <c r="G90" s="2">
        <v>2</v>
      </c>
      <c r="H90" s="2">
        <f t="shared" si="1"/>
        <v>45.8</v>
      </c>
    </row>
    <row r="91" spans="4:8" x14ac:dyDescent="0.2">
      <c r="D91" s="1"/>
      <c r="E91" s="2" t="s">
        <v>44</v>
      </c>
      <c r="F91" s="2">
        <v>7.9</v>
      </c>
      <c r="G91" s="2">
        <v>16</v>
      </c>
      <c r="H91" s="2">
        <f t="shared" si="1"/>
        <v>126.4</v>
      </c>
    </row>
    <row r="92" spans="4:8" x14ac:dyDescent="0.2">
      <c r="D92" s="1"/>
      <c r="E92" s="2" t="s">
        <v>39</v>
      </c>
      <c r="F92" s="2">
        <v>15.9</v>
      </c>
      <c r="G92" s="2">
        <v>3</v>
      </c>
      <c r="H92" s="2">
        <f t="shared" si="1"/>
        <v>47.7</v>
      </c>
    </row>
    <row r="93" spans="4:8" x14ac:dyDescent="0.2">
      <c r="D93" s="1"/>
      <c r="E93" s="2" t="s">
        <v>46</v>
      </c>
      <c r="F93" s="2">
        <v>12.9</v>
      </c>
      <c r="G93" s="2">
        <v>2</v>
      </c>
      <c r="H93" s="2">
        <f t="shared" si="1"/>
        <v>25.8</v>
      </c>
    </row>
    <row r="94" spans="4:8" x14ac:dyDescent="0.2">
      <c r="D94" s="1"/>
      <c r="E94" s="2" t="s">
        <v>9</v>
      </c>
      <c r="F94" s="2">
        <v>7.9</v>
      </c>
      <c r="G94" s="2">
        <v>2</v>
      </c>
      <c r="H94" s="2">
        <f t="shared" si="1"/>
        <v>15.8</v>
      </c>
    </row>
    <row r="95" spans="4:8" x14ac:dyDescent="0.2">
      <c r="D95" s="1"/>
      <c r="E95" s="2" t="s">
        <v>37</v>
      </c>
      <c r="F95" s="2">
        <v>7.9</v>
      </c>
      <c r="G95" s="2">
        <v>1</v>
      </c>
      <c r="H95" s="2">
        <f t="shared" si="1"/>
        <v>7.9</v>
      </c>
    </row>
    <row r="96" spans="4:8" x14ac:dyDescent="0.2">
      <c r="D96" s="1"/>
      <c r="E96" s="2" t="s">
        <v>47</v>
      </c>
      <c r="F96" s="2">
        <v>8.9</v>
      </c>
      <c r="G96" s="2">
        <v>1</v>
      </c>
      <c r="H96" s="2">
        <f t="shared" si="1"/>
        <v>8.9</v>
      </c>
    </row>
    <row r="97" spans="4:8" x14ac:dyDescent="0.2">
      <c r="D97" s="1"/>
      <c r="E97" s="2" t="s">
        <v>43</v>
      </c>
      <c r="F97" s="2">
        <v>7.9</v>
      </c>
      <c r="G97" s="2">
        <v>1</v>
      </c>
      <c r="H97" s="2">
        <f t="shared" si="1"/>
        <v>7.9</v>
      </c>
    </row>
    <row r="98" spans="4:8" x14ac:dyDescent="0.2">
      <c r="D98" s="1"/>
      <c r="E98" s="2" t="s">
        <v>24</v>
      </c>
      <c r="F98" s="2">
        <v>4.9000000000000004</v>
      </c>
      <c r="G98" s="2">
        <v>2</v>
      </c>
      <c r="H98" s="2">
        <f t="shared" si="1"/>
        <v>9.8000000000000007</v>
      </c>
    </row>
    <row r="99" spans="4:8" ht="15" thickBot="1" x14ac:dyDescent="0.25">
      <c r="D99" s="12"/>
      <c r="E99" s="7" t="s">
        <v>48</v>
      </c>
      <c r="F99" s="7">
        <v>7.9</v>
      </c>
      <c r="G99" s="7">
        <v>3</v>
      </c>
      <c r="H99" s="7">
        <f t="shared" si="1"/>
        <v>23.700000000000003</v>
      </c>
    </row>
    <row r="100" spans="4:8" ht="15.75" thickBot="1" x14ac:dyDescent="0.3">
      <c r="D100" s="24" t="s">
        <v>3</v>
      </c>
      <c r="E100" s="25"/>
      <c r="F100" s="25"/>
      <c r="G100" s="26"/>
      <c r="H100" s="13">
        <f>H85+H86+H87+H88+H89+H90+H91+H92+H93+H94+H95+H96+H97+H98+H99</f>
        <v>979.5999999999998</v>
      </c>
    </row>
    <row r="101" spans="4:8" ht="15" x14ac:dyDescent="0.25">
      <c r="D101" s="16" t="s">
        <v>49</v>
      </c>
      <c r="E101" s="8" t="s">
        <v>37</v>
      </c>
      <c r="F101" s="8">
        <v>7.9</v>
      </c>
      <c r="G101" s="8">
        <v>1</v>
      </c>
      <c r="H101" s="8">
        <f t="shared" si="1"/>
        <v>7.9</v>
      </c>
    </row>
    <row r="102" spans="4:8" x14ac:dyDescent="0.2">
      <c r="D102" s="1"/>
      <c r="E102" s="2" t="s">
        <v>31</v>
      </c>
      <c r="F102" s="2">
        <v>6.9</v>
      </c>
      <c r="G102" s="2">
        <v>9</v>
      </c>
      <c r="H102" s="2">
        <f t="shared" si="1"/>
        <v>62.1</v>
      </c>
    </row>
    <row r="103" spans="4:8" x14ac:dyDescent="0.2">
      <c r="D103" s="1"/>
      <c r="E103" s="2" t="s">
        <v>5</v>
      </c>
      <c r="F103" s="2">
        <v>9.9</v>
      </c>
      <c r="G103" s="2">
        <v>24</v>
      </c>
      <c r="H103" s="2">
        <f t="shared" si="1"/>
        <v>237.60000000000002</v>
      </c>
    </row>
    <row r="104" spans="4:8" x14ac:dyDescent="0.2">
      <c r="D104" s="1"/>
      <c r="E104" s="2" t="s">
        <v>48</v>
      </c>
      <c r="F104" s="2">
        <v>7.9</v>
      </c>
      <c r="G104" s="2">
        <v>4</v>
      </c>
      <c r="H104" s="2">
        <f t="shared" si="1"/>
        <v>31.6</v>
      </c>
    </row>
    <row r="105" spans="4:8" x14ac:dyDescent="0.2">
      <c r="D105" s="1"/>
      <c r="E105" s="2" t="s">
        <v>47</v>
      </c>
      <c r="F105" s="2">
        <v>8.9</v>
      </c>
      <c r="G105" s="2">
        <v>1</v>
      </c>
      <c r="H105" s="2">
        <f t="shared" si="1"/>
        <v>8.9</v>
      </c>
    </row>
    <row r="106" spans="4:8" x14ac:dyDescent="0.2">
      <c r="D106" s="1"/>
      <c r="E106" s="2" t="s">
        <v>44</v>
      </c>
      <c r="F106" s="2">
        <v>7.9</v>
      </c>
      <c r="G106" s="2">
        <v>10</v>
      </c>
      <c r="H106" s="2">
        <f t="shared" si="1"/>
        <v>79</v>
      </c>
    </row>
    <row r="107" spans="4:8" x14ac:dyDescent="0.2">
      <c r="D107" s="1"/>
      <c r="E107" s="2" t="s">
        <v>28</v>
      </c>
      <c r="F107" s="2">
        <v>5.9</v>
      </c>
      <c r="G107" s="2">
        <v>10</v>
      </c>
      <c r="H107" s="2">
        <f t="shared" si="1"/>
        <v>59</v>
      </c>
    </row>
    <row r="108" spans="4:8" x14ac:dyDescent="0.2">
      <c r="D108" s="1"/>
      <c r="E108" s="2" t="s">
        <v>6</v>
      </c>
      <c r="F108" s="2">
        <v>12.9</v>
      </c>
      <c r="G108" s="2">
        <v>1</v>
      </c>
      <c r="H108" s="2">
        <f t="shared" si="1"/>
        <v>12.9</v>
      </c>
    </row>
    <row r="109" spans="4:8" x14ac:dyDescent="0.2">
      <c r="D109" s="1"/>
      <c r="E109" s="2" t="s">
        <v>43</v>
      </c>
      <c r="F109" s="2">
        <v>7.9</v>
      </c>
      <c r="G109" s="2">
        <v>1</v>
      </c>
      <c r="H109" s="2">
        <f t="shared" si="1"/>
        <v>7.9</v>
      </c>
    </row>
    <row r="110" spans="4:8" x14ac:dyDescent="0.2">
      <c r="D110" s="1"/>
      <c r="E110" s="2" t="s">
        <v>93</v>
      </c>
      <c r="F110" s="2">
        <v>22.9</v>
      </c>
      <c r="G110" s="2">
        <v>5</v>
      </c>
      <c r="H110" s="2">
        <f t="shared" si="1"/>
        <v>114.5</v>
      </c>
    </row>
    <row r="111" spans="4:8" x14ac:dyDescent="0.2">
      <c r="D111" s="1"/>
      <c r="E111" s="2" t="s">
        <v>22</v>
      </c>
      <c r="F111" s="2">
        <v>8.9</v>
      </c>
      <c r="G111" s="2">
        <v>1</v>
      </c>
      <c r="H111" s="2">
        <f t="shared" si="1"/>
        <v>8.9</v>
      </c>
    </row>
    <row r="112" spans="4:8" x14ac:dyDescent="0.2">
      <c r="D112" s="1"/>
      <c r="E112" s="2" t="s">
        <v>39</v>
      </c>
      <c r="F112" s="2">
        <v>15.9</v>
      </c>
      <c r="G112" s="2">
        <v>2</v>
      </c>
      <c r="H112" s="2">
        <f t="shared" si="1"/>
        <v>31.8</v>
      </c>
    </row>
    <row r="113" spans="4:8" ht="15" thickBot="1" x14ac:dyDescent="0.25">
      <c r="D113" s="12"/>
      <c r="E113" s="7" t="s">
        <v>46</v>
      </c>
      <c r="F113" s="7">
        <v>12.9</v>
      </c>
      <c r="G113" s="7">
        <v>4</v>
      </c>
      <c r="H113" s="7">
        <f t="shared" si="1"/>
        <v>51.6</v>
      </c>
    </row>
    <row r="114" spans="4:8" ht="15.75" thickBot="1" x14ac:dyDescent="0.3">
      <c r="D114" s="24" t="s">
        <v>3</v>
      </c>
      <c r="E114" s="25"/>
      <c r="F114" s="25"/>
      <c r="G114" s="26"/>
      <c r="H114" s="13">
        <f>H101+H102+H103+H104+H105+H106+H107+H108+H109+H110+H111+H112+H113</f>
        <v>713.69999999999993</v>
      </c>
    </row>
    <row r="115" spans="4:8" ht="15" x14ac:dyDescent="0.2">
      <c r="D115" s="14" t="s">
        <v>50</v>
      </c>
      <c r="E115" s="8" t="s">
        <v>5</v>
      </c>
      <c r="F115" s="8">
        <v>9.9</v>
      </c>
      <c r="G115" s="8">
        <v>10</v>
      </c>
      <c r="H115" s="8">
        <f t="shared" ref="H115:H128" si="2">G115*F115</f>
        <v>99</v>
      </c>
    </row>
    <row r="116" spans="4:8" x14ac:dyDescent="0.2">
      <c r="D116" s="2"/>
      <c r="E116" s="2" t="s">
        <v>44</v>
      </c>
      <c r="F116" s="2">
        <v>7.9</v>
      </c>
      <c r="G116" s="2">
        <v>1</v>
      </c>
      <c r="H116" s="2">
        <f t="shared" si="2"/>
        <v>7.9</v>
      </c>
    </row>
    <row r="117" spans="4:8" x14ac:dyDescent="0.2">
      <c r="D117" s="2"/>
      <c r="E117" s="2" t="s">
        <v>13</v>
      </c>
      <c r="F117" s="2">
        <v>7.9</v>
      </c>
      <c r="G117" s="2">
        <v>1</v>
      </c>
      <c r="H117" s="2">
        <f t="shared" si="2"/>
        <v>7.9</v>
      </c>
    </row>
    <row r="118" spans="4:8" x14ac:dyDescent="0.2">
      <c r="D118" s="2"/>
      <c r="E118" s="2" t="s">
        <v>39</v>
      </c>
      <c r="F118" s="2">
        <v>15.9</v>
      </c>
      <c r="G118" s="2">
        <v>1</v>
      </c>
      <c r="H118" s="2">
        <f t="shared" si="2"/>
        <v>15.9</v>
      </c>
    </row>
    <row r="119" spans="4:8" x14ac:dyDescent="0.2">
      <c r="D119" s="2"/>
      <c r="E119" s="2" t="s">
        <v>29</v>
      </c>
      <c r="F119" s="2">
        <v>22.9</v>
      </c>
      <c r="G119" s="2">
        <v>1</v>
      </c>
      <c r="H119" s="2">
        <f t="shared" si="2"/>
        <v>22.9</v>
      </c>
    </row>
    <row r="120" spans="4:8" ht="15" thickBot="1" x14ac:dyDescent="0.25">
      <c r="D120" s="7"/>
      <c r="E120" s="7" t="s">
        <v>46</v>
      </c>
      <c r="F120" s="7">
        <v>12.9</v>
      </c>
      <c r="G120" s="7">
        <v>2</v>
      </c>
      <c r="H120" s="7">
        <f t="shared" si="2"/>
        <v>25.8</v>
      </c>
    </row>
    <row r="121" spans="4:8" ht="15.75" thickBot="1" x14ac:dyDescent="0.25">
      <c r="D121" s="30" t="s">
        <v>3</v>
      </c>
      <c r="E121" s="31"/>
      <c r="F121" s="31"/>
      <c r="G121" s="32"/>
      <c r="H121" s="13">
        <f>H115+H116+H117+H118+H119+H120</f>
        <v>179.40000000000003</v>
      </c>
    </row>
    <row r="122" spans="4:8" ht="15" x14ac:dyDescent="0.2">
      <c r="D122" s="14" t="s">
        <v>51</v>
      </c>
      <c r="E122" s="8" t="s">
        <v>5</v>
      </c>
      <c r="F122" s="8">
        <v>9.9</v>
      </c>
      <c r="G122" s="8">
        <v>6</v>
      </c>
      <c r="H122" s="8">
        <f t="shared" si="2"/>
        <v>59.400000000000006</v>
      </c>
    </row>
    <row r="123" spans="4:8" x14ac:dyDescent="0.2">
      <c r="D123" s="1"/>
      <c r="E123" s="2" t="s">
        <v>7</v>
      </c>
      <c r="F123" s="2">
        <v>12.9</v>
      </c>
      <c r="G123" s="2">
        <v>4</v>
      </c>
      <c r="H123" s="2">
        <f t="shared" si="2"/>
        <v>51.6</v>
      </c>
    </row>
    <row r="124" spans="4:8" x14ac:dyDescent="0.2">
      <c r="D124" s="1"/>
      <c r="E124" s="2" t="s">
        <v>6</v>
      </c>
      <c r="F124" s="2">
        <v>12.9</v>
      </c>
      <c r="G124" s="2">
        <v>4</v>
      </c>
      <c r="H124" s="2">
        <f t="shared" si="2"/>
        <v>51.6</v>
      </c>
    </row>
    <row r="125" spans="4:8" x14ac:dyDescent="0.2">
      <c r="D125" s="1"/>
      <c r="E125" s="2" t="s">
        <v>52</v>
      </c>
      <c r="F125" s="2">
        <v>12.9</v>
      </c>
      <c r="G125" s="2">
        <v>3</v>
      </c>
      <c r="H125" s="2">
        <f t="shared" si="2"/>
        <v>38.700000000000003</v>
      </c>
    </row>
    <row r="126" spans="4:8" x14ac:dyDescent="0.2">
      <c r="D126" s="1"/>
      <c r="E126" s="2" t="s">
        <v>53</v>
      </c>
      <c r="F126" s="2">
        <v>12.9</v>
      </c>
      <c r="G126" s="2">
        <v>3</v>
      </c>
      <c r="H126" s="2">
        <f t="shared" si="2"/>
        <v>38.700000000000003</v>
      </c>
    </row>
    <row r="127" spans="4:8" x14ac:dyDescent="0.2">
      <c r="D127" s="1"/>
      <c r="E127" s="2" t="s">
        <v>54</v>
      </c>
      <c r="F127" s="2">
        <v>12.9</v>
      </c>
      <c r="G127" s="2">
        <v>3</v>
      </c>
      <c r="H127" s="2">
        <f t="shared" si="2"/>
        <v>38.700000000000003</v>
      </c>
    </row>
    <row r="128" spans="4:8" ht="15" thickBot="1" x14ac:dyDescent="0.25">
      <c r="D128" s="12"/>
      <c r="E128" s="7" t="s">
        <v>43</v>
      </c>
      <c r="F128" s="7">
        <v>7.9</v>
      </c>
      <c r="G128" s="7">
        <v>1</v>
      </c>
      <c r="H128" s="7">
        <f t="shared" si="2"/>
        <v>7.9</v>
      </c>
    </row>
    <row r="129" spans="4:8" ht="15" x14ac:dyDescent="0.25">
      <c r="D129" s="33" t="s">
        <v>3</v>
      </c>
      <c r="E129" s="34"/>
      <c r="F129" s="34"/>
      <c r="G129" s="35"/>
      <c r="H129" s="23">
        <f>H122+H123+H124+H125+H126+H127+H128</f>
        <v>286.59999999999997</v>
      </c>
    </row>
    <row r="130" spans="4:8" ht="15" x14ac:dyDescent="0.2">
      <c r="D130" s="11" t="s">
        <v>88</v>
      </c>
      <c r="E130" s="2" t="s">
        <v>31</v>
      </c>
      <c r="F130" s="2">
        <v>6.9</v>
      </c>
      <c r="G130" s="2">
        <v>18</v>
      </c>
      <c r="H130" s="18">
        <f t="shared" ref="H130:H143" si="3">G130*F130</f>
        <v>124.2</v>
      </c>
    </row>
    <row r="131" spans="4:8" x14ac:dyDescent="0.2">
      <c r="D131" s="2"/>
      <c r="E131" s="2" t="s">
        <v>5</v>
      </c>
      <c r="F131" s="2">
        <v>9.9</v>
      </c>
      <c r="G131" s="2">
        <v>29</v>
      </c>
      <c r="H131" s="18">
        <f t="shared" si="3"/>
        <v>287.10000000000002</v>
      </c>
    </row>
    <row r="132" spans="4:8" x14ac:dyDescent="0.2">
      <c r="D132" s="2"/>
      <c r="E132" s="2" t="s">
        <v>48</v>
      </c>
      <c r="F132" s="2">
        <v>7.9</v>
      </c>
      <c r="G132" s="2">
        <v>1</v>
      </c>
      <c r="H132" s="18">
        <f t="shared" si="3"/>
        <v>7.9</v>
      </c>
    </row>
    <row r="133" spans="4:8" x14ac:dyDescent="0.2">
      <c r="D133" s="2"/>
      <c r="E133" s="2" t="s">
        <v>92</v>
      </c>
      <c r="F133" s="2">
        <v>11.9</v>
      </c>
      <c r="G133" s="2">
        <v>19</v>
      </c>
      <c r="H133" s="18">
        <f t="shared" si="3"/>
        <v>226.1</v>
      </c>
    </row>
    <row r="134" spans="4:8" x14ac:dyDescent="0.2">
      <c r="D134" s="2"/>
      <c r="E134" s="2" t="s">
        <v>12</v>
      </c>
      <c r="F134" s="2">
        <v>7.9</v>
      </c>
      <c r="G134" s="2">
        <v>3</v>
      </c>
      <c r="H134" s="18">
        <f t="shared" si="3"/>
        <v>23.700000000000003</v>
      </c>
    </row>
    <row r="135" spans="4:8" x14ac:dyDescent="0.2">
      <c r="D135" s="2"/>
      <c r="E135" s="2" t="s">
        <v>44</v>
      </c>
      <c r="F135" s="2">
        <v>7.9</v>
      </c>
      <c r="G135" s="2">
        <v>8</v>
      </c>
      <c r="H135" s="18">
        <f t="shared" si="3"/>
        <v>63.2</v>
      </c>
    </row>
    <row r="136" spans="4:8" x14ac:dyDescent="0.2">
      <c r="D136" s="2"/>
      <c r="E136" s="2" t="s">
        <v>28</v>
      </c>
      <c r="F136" s="2">
        <v>5.9</v>
      </c>
      <c r="G136" s="2">
        <v>9</v>
      </c>
      <c r="H136" s="18">
        <f t="shared" si="3"/>
        <v>53.1</v>
      </c>
    </row>
    <row r="137" spans="4:8" x14ac:dyDescent="0.2">
      <c r="D137" s="2"/>
      <c r="E137" s="2" t="s">
        <v>7</v>
      </c>
      <c r="F137" s="2">
        <v>12.9</v>
      </c>
      <c r="G137" s="2">
        <v>4</v>
      </c>
      <c r="H137" s="18">
        <f t="shared" si="3"/>
        <v>51.6</v>
      </c>
    </row>
    <row r="138" spans="4:8" x14ac:dyDescent="0.2">
      <c r="D138" s="2"/>
      <c r="E138" s="2" t="s">
        <v>19</v>
      </c>
      <c r="F138" s="2">
        <v>7.9</v>
      </c>
      <c r="G138" s="2">
        <v>4</v>
      </c>
      <c r="H138" s="18">
        <f t="shared" si="3"/>
        <v>31.6</v>
      </c>
    </row>
    <row r="139" spans="4:8" x14ac:dyDescent="0.2">
      <c r="D139" s="2"/>
      <c r="E139" s="2" t="s">
        <v>6</v>
      </c>
      <c r="F139" s="2">
        <v>12.9</v>
      </c>
      <c r="G139" s="2">
        <v>3</v>
      </c>
      <c r="H139" s="18">
        <f t="shared" si="3"/>
        <v>38.700000000000003</v>
      </c>
    </row>
    <row r="140" spans="4:8" ht="15" customHeight="1" x14ac:dyDescent="0.2">
      <c r="D140" s="2"/>
      <c r="E140" s="2" t="s">
        <v>43</v>
      </c>
      <c r="F140" s="2">
        <v>7.9</v>
      </c>
      <c r="G140" s="2">
        <v>11</v>
      </c>
      <c r="H140" s="18">
        <f t="shared" si="3"/>
        <v>86.9</v>
      </c>
    </row>
    <row r="141" spans="4:8" ht="14.25" hidden="1" customHeight="1" x14ac:dyDescent="0.2">
      <c r="D141" s="2"/>
      <c r="E141" s="2" t="s">
        <v>18</v>
      </c>
      <c r="F141" s="2">
        <v>12.9</v>
      </c>
      <c r="G141" s="2">
        <v>2</v>
      </c>
      <c r="H141" s="18">
        <f t="shared" si="3"/>
        <v>25.8</v>
      </c>
    </row>
    <row r="142" spans="4:8" ht="14.25" customHeight="1" x14ac:dyDescent="0.2">
      <c r="D142" s="2"/>
      <c r="E142" s="2" t="s">
        <v>29</v>
      </c>
      <c r="F142" s="2">
        <v>22.9</v>
      </c>
      <c r="G142" s="2">
        <v>5</v>
      </c>
      <c r="H142" s="18">
        <f t="shared" si="3"/>
        <v>114.5</v>
      </c>
    </row>
    <row r="143" spans="4:8" ht="14.25" customHeight="1" thickBot="1" x14ac:dyDescent="0.25">
      <c r="D143" s="2"/>
      <c r="E143" s="2" t="s">
        <v>46</v>
      </c>
      <c r="F143" s="2">
        <v>12.9</v>
      </c>
      <c r="G143" s="2">
        <v>7</v>
      </c>
      <c r="H143" s="18">
        <f t="shared" si="3"/>
        <v>90.3</v>
      </c>
    </row>
    <row r="144" spans="4:8" ht="14.25" customHeight="1" thickBot="1" x14ac:dyDescent="0.25">
      <c r="D144" s="30" t="s">
        <v>3</v>
      </c>
      <c r="E144" s="31"/>
      <c r="F144" s="31"/>
      <c r="G144" s="44"/>
      <c r="H144" s="20">
        <f>H130+H131+H132+H133+H134+H135+H136+H137+H138+H139+H140+H141+H142+H143</f>
        <v>1224.7</v>
      </c>
    </row>
    <row r="145" spans="4:8" ht="14.25" customHeight="1" x14ac:dyDescent="0.2">
      <c r="D145" s="36" t="s">
        <v>94</v>
      </c>
      <c r="E145" s="37"/>
      <c r="F145" s="37"/>
      <c r="G145" s="38"/>
      <c r="H145" s="42">
        <f>H129+H121+H114+H100+H84+H67+H48+H35+H19+H144</f>
        <v>9072.7799999999988</v>
      </c>
    </row>
    <row r="146" spans="4:8" ht="15" customHeight="1" thickBot="1" x14ac:dyDescent="0.25">
      <c r="D146" s="39"/>
      <c r="E146" s="40"/>
      <c r="F146" s="40"/>
      <c r="G146" s="41"/>
      <c r="H146" s="43"/>
    </row>
  </sheetData>
  <sortState ref="D7:H109">
    <sortCondition ref="E111"/>
  </sortState>
  <mergeCells count="13">
    <mergeCell ref="D121:G121"/>
    <mergeCell ref="D114:G114"/>
    <mergeCell ref="D129:G129"/>
    <mergeCell ref="D145:G146"/>
    <mergeCell ref="H145:H146"/>
    <mergeCell ref="D144:G144"/>
    <mergeCell ref="D84:G84"/>
    <mergeCell ref="D100:G100"/>
    <mergeCell ref="D3:H3"/>
    <mergeCell ref="D19:G19"/>
    <mergeCell ref="D35:G35"/>
    <mergeCell ref="D48:G48"/>
    <mergeCell ref="D67:G6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I163"/>
  <sheetViews>
    <sheetView rightToLeft="1" topLeftCell="A130" workbookViewId="0">
      <selection activeCell="D167" sqref="D167"/>
    </sheetView>
  </sheetViews>
  <sheetFormatPr defaultRowHeight="14.25" x14ac:dyDescent="0.2"/>
  <cols>
    <col min="4" max="4" width="9" customWidth="1"/>
    <col min="5" max="5" width="9.125" customWidth="1"/>
    <col min="6" max="6" width="31.125" customWidth="1"/>
    <col min="9" max="9" width="9.25" bestFit="1" customWidth="1"/>
  </cols>
  <sheetData>
    <row r="1" spans="5:9" ht="15" thickBot="1" x14ac:dyDescent="0.25"/>
    <row r="2" spans="5:9" ht="21" thickBot="1" x14ac:dyDescent="0.35">
      <c r="E2" s="27">
        <v>2020</v>
      </c>
      <c r="F2" s="28"/>
      <c r="G2" s="28"/>
      <c r="H2" s="28"/>
      <c r="I2" s="29"/>
    </row>
    <row r="5" spans="5:9" ht="15" x14ac:dyDescent="0.2">
      <c r="E5" s="17" t="s">
        <v>0</v>
      </c>
      <c r="F5" s="17" t="s">
        <v>1</v>
      </c>
      <c r="G5" s="17" t="s">
        <v>95</v>
      </c>
      <c r="H5" s="17" t="s">
        <v>2</v>
      </c>
      <c r="I5" s="17" t="s">
        <v>96</v>
      </c>
    </row>
    <row r="6" spans="5:9" ht="15" x14ac:dyDescent="0.2">
      <c r="E6" s="11" t="s">
        <v>4</v>
      </c>
      <c r="F6" s="2" t="s">
        <v>31</v>
      </c>
      <c r="G6" s="2">
        <v>6.9</v>
      </c>
      <c r="H6" s="2">
        <v>18</v>
      </c>
      <c r="I6" s="18">
        <f t="shared" ref="I6:I39" si="0">H6*G6</f>
        <v>124.2</v>
      </c>
    </row>
    <row r="7" spans="5:9" x14ac:dyDescent="0.2">
      <c r="E7" s="2"/>
      <c r="F7" s="2" t="s">
        <v>5</v>
      </c>
      <c r="G7" s="2">
        <v>9.9</v>
      </c>
      <c r="H7" s="2">
        <v>29</v>
      </c>
      <c r="I7" s="18">
        <f t="shared" si="0"/>
        <v>287.10000000000002</v>
      </c>
    </row>
    <row r="8" spans="5:9" x14ac:dyDescent="0.2">
      <c r="E8" s="2"/>
      <c r="F8" s="2" t="s">
        <v>48</v>
      </c>
      <c r="G8" s="2">
        <v>7.9</v>
      </c>
      <c r="H8" s="2">
        <v>1</v>
      </c>
      <c r="I8" s="18">
        <f t="shared" si="0"/>
        <v>7.9</v>
      </c>
    </row>
    <row r="9" spans="5:9" x14ac:dyDescent="0.2">
      <c r="E9" s="2"/>
      <c r="F9" s="2" t="s">
        <v>92</v>
      </c>
      <c r="G9" s="2">
        <v>11.9</v>
      </c>
      <c r="H9" s="2">
        <v>19</v>
      </c>
      <c r="I9" s="18">
        <f t="shared" si="0"/>
        <v>226.1</v>
      </c>
    </row>
    <row r="10" spans="5:9" x14ac:dyDescent="0.2">
      <c r="E10" s="2"/>
      <c r="F10" s="2" t="s">
        <v>12</v>
      </c>
      <c r="G10" s="2">
        <v>7.9</v>
      </c>
      <c r="H10" s="2">
        <v>3</v>
      </c>
      <c r="I10" s="18">
        <f t="shared" si="0"/>
        <v>23.700000000000003</v>
      </c>
    </row>
    <row r="11" spans="5:9" x14ac:dyDescent="0.2">
      <c r="E11" s="2"/>
      <c r="F11" s="2" t="s">
        <v>44</v>
      </c>
      <c r="G11" s="2">
        <v>7.9</v>
      </c>
      <c r="H11" s="2">
        <v>8</v>
      </c>
      <c r="I11" s="18">
        <f t="shared" si="0"/>
        <v>63.2</v>
      </c>
    </row>
    <row r="12" spans="5:9" x14ac:dyDescent="0.2">
      <c r="E12" s="2"/>
      <c r="F12" s="2" t="s">
        <v>28</v>
      </c>
      <c r="G12" s="2">
        <v>5.9</v>
      </c>
      <c r="H12" s="2">
        <v>9</v>
      </c>
      <c r="I12" s="18">
        <f t="shared" si="0"/>
        <v>53.1</v>
      </c>
    </row>
    <row r="13" spans="5:9" x14ac:dyDescent="0.2">
      <c r="E13" s="2"/>
      <c r="F13" s="2" t="s">
        <v>7</v>
      </c>
      <c r="G13" s="2">
        <v>12.9</v>
      </c>
      <c r="H13" s="2">
        <v>4</v>
      </c>
      <c r="I13" s="18">
        <f t="shared" si="0"/>
        <v>51.6</v>
      </c>
    </row>
    <row r="14" spans="5:9" x14ac:dyDescent="0.2">
      <c r="E14" s="2"/>
      <c r="F14" s="2" t="s">
        <v>19</v>
      </c>
      <c r="G14" s="2">
        <v>7.9</v>
      </c>
      <c r="H14" s="2">
        <v>4</v>
      </c>
      <c r="I14" s="18">
        <f t="shared" si="0"/>
        <v>31.6</v>
      </c>
    </row>
    <row r="15" spans="5:9" x14ac:dyDescent="0.2">
      <c r="E15" s="2"/>
      <c r="F15" s="2" t="s">
        <v>6</v>
      </c>
      <c r="G15" s="2">
        <v>12.9</v>
      </c>
      <c r="H15" s="2">
        <v>3</v>
      </c>
      <c r="I15" s="18">
        <f t="shared" si="0"/>
        <v>38.700000000000003</v>
      </c>
    </row>
    <row r="16" spans="5:9" x14ac:dyDescent="0.2">
      <c r="E16" s="2"/>
      <c r="F16" s="2" t="s">
        <v>43</v>
      </c>
      <c r="G16" s="2">
        <v>7.9</v>
      </c>
      <c r="H16" s="2">
        <v>11</v>
      </c>
      <c r="I16" s="18">
        <f t="shared" si="0"/>
        <v>86.9</v>
      </c>
    </row>
    <row r="17" spans="5:9" x14ac:dyDescent="0.2">
      <c r="E17" s="2"/>
      <c r="F17" s="2" t="s">
        <v>18</v>
      </c>
      <c r="G17" s="2">
        <v>12.9</v>
      </c>
      <c r="H17" s="2">
        <v>2</v>
      </c>
      <c r="I17" s="18">
        <f t="shared" si="0"/>
        <v>25.8</v>
      </c>
    </row>
    <row r="18" spans="5:9" x14ac:dyDescent="0.2">
      <c r="E18" s="2"/>
      <c r="F18" s="2" t="s">
        <v>29</v>
      </c>
      <c r="G18" s="2">
        <v>22.9</v>
      </c>
      <c r="H18" s="2">
        <v>5</v>
      </c>
      <c r="I18" s="18">
        <f t="shared" si="0"/>
        <v>114.5</v>
      </c>
    </row>
    <row r="19" spans="5:9" x14ac:dyDescent="0.2">
      <c r="E19" s="2"/>
      <c r="F19" s="2" t="s">
        <v>46</v>
      </c>
      <c r="G19" s="2">
        <v>12.9</v>
      </c>
      <c r="H19" s="2">
        <v>7</v>
      </c>
      <c r="I19" s="18">
        <f t="shared" si="0"/>
        <v>90.3</v>
      </c>
    </row>
    <row r="20" spans="5:9" ht="15" thickBot="1" x14ac:dyDescent="0.25">
      <c r="E20" s="7"/>
      <c r="F20" s="7" t="s">
        <v>53</v>
      </c>
      <c r="G20" s="7">
        <v>12.9</v>
      </c>
      <c r="H20" s="7">
        <v>1</v>
      </c>
      <c r="I20" s="19">
        <f t="shared" si="0"/>
        <v>12.9</v>
      </c>
    </row>
    <row r="21" spans="5:9" ht="15.75" thickBot="1" x14ac:dyDescent="0.25">
      <c r="E21" s="30" t="s">
        <v>3</v>
      </c>
      <c r="F21" s="31"/>
      <c r="G21" s="31"/>
      <c r="H21" s="44"/>
      <c r="I21" s="20">
        <f>I6+I7+I8+I9+I10+I11+I12+I13+I14+I15+I16+I17+I18+I19+I20</f>
        <v>1237.6000000000001</v>
      </c>
    </row>
    <row r="22" spans="5:9" ht="15" x14ac:dyDescent="0.2">
      <c r="E22" s="14" t="s">
        <v>17</v>
      </c>
      <c r="F22" s="8" t="s">
        <v>37</v>
      </c>
      <c r="G22" s="8">
        <v>7.9</v>
      </c>
      <c r="H22" s="8">
        <v>3</v>
      </c>
      <c r="I22" s="21">
        <f t="shared" si="0"/>
        <v>23.700000000000003</v>
      </c>
    </row>
    <row r="23" spans="5:9" x14ac:dyDescent="0.2">
      <c r="E23" s="2"/>
      <c r="F23" s="2" t="s">
        <v>31</v>
      </c>
      <c r="G23" s="2">
        <v>6.9</v>
      </c>
      <c r="H23" s="2">
        <v>27</v>
      </c>
      <c r="I23" s="18">
        <f t="shared" si="0"/>
        <v>186.3</v>
      </c>
    </row>
    <row r="24" spans="5:9" x14ac:dyDescent="0.2">
      <c r="E24" s="2"/>
      <c r="F24" s="2" t="s">
        <v>5</v>
      </c>
      <c r="G24" s="2">
        <v>9.9</v>
      </c>
      <c r="H24" s="2">
        <v>94</v>
      </c>
      <c r="I24" s="18">
        <f t="shared" si="0"/>
        <v>930.6</v>
      </c>
    </row>
    <row r="25" spans="5:9" x14ac:dyDescent="0.2">
      <c r="E25" s="2"/>
      <c r="F25" s="2" t="s">
        <v>48</v>
      </c>
      <c r="G25" s="2">
        <v>7.9</v>
      </c>
      <c r="H25" s="2">
        <v>5</v>
      </c>
      <c r="I25" s="18">
        <f t="shared" si="0"/>
        <v>39.5</v>
      </c>
    </row>
    <row r="26" spans="5:9" x14ac:dyDescent="0.2">
      <c r="E26" s="2"/>
      <c r="F26" s="2" t="s">
        <v>92</v>
      </c>
      <c r="G26" s="2">
        <v>11.9</v>
      </c>
      <c r="H26" s="2">
        <v>10</v>
      </c>
      <c r="I26" s="18">
        <f t="shared" si="0"/>
        <v>119</v>
      </c>
    </row>
    <row r="27" spans="5:9" x14ac:dyDescent="0.2">
      <c r="E27" s="2"/>
      <c r="F27" s="2" t="s">
        <v>12</v>
      </c>
      <c r="G27" s="2">
        <v>7.9</v>
      </c>
      <c r="H27" s="2">
        <v>1</v>
      </c>
      <c r="I27" s="18">
        <f t="shared" si="0"/>
        <v>7.9</v>
      </c>
    </row>
    <row r="28" spans="5:9" x14ac:dyDescent="0.2">
      <c r="E28" s="2"/>
      <c r="F28" s="2" t="s">
        <v>47</v>
      </c>
      <c r="G28" s="2">
        <v>8.9</v>
      </c>
      <c r="H28" s="2">
        <v>10</v>
      </c>
      <c r="I28" s="18">
        <f t="shared" si="0"/>
        <v>89</v>
      </c>
    </row>
    <row r="29" spans="5:9" x14ac:dyDescent="0.2">
      <c r="E29" s="2"/>
      <c r="F29" s="2" t="s">
        <v>44</v>
      </c>
      <c r="G29" s="2">
        <v>7.9</v>
      </c>
      <c r="H29" s="2">
        <v>21</v>
      </c>
      <c r="I29" s="18">
        <f t="shared" si="0"/>
        <v>165.9</v>
      </c>
    </row>
    <row r="30" spans="5:9" x14ac:dyDescent="0.2">
      <c r="E30" s="2"/>
      <c r="F30" s="2" t="s">
        <v>7</v>
      </c>
      <c r="G30" s="2">
        <v>12.9</v>
      </c>
      <c r="H30" s="2">
        <v>18</v>
      </c>
      <c r="I30" s="18">
        <f t="shared" si="0"/>
        <v>232.20000000000002</v>
      </c>
    </row>
    <row r="31" spans="5:9" x14ac:dyDescent="0.2">
      <c r="E31" s="2"/>
      <c r="F31" s="2" t="s">
        <v>19</v>
      </c>
      <c r="G31" s="2">
        <v>7.9</v>
      </c>
      <c r="H31" s="2">
        <v>2</v>
      </c>
      <c r="I31" s="18">
        <f t="shared" si="0"/>
        <v>15.8</v>
      </c>
    </row>
    <row r="32" spans="5:9" x14ac:dyDescent="0.2">
      <c r="E32" s="2"/>
      <c r="F32" s="2" t="s">
        <v>6</v>
      </c>
      <c r="G32" s="2">
        <v>12.9</v>
      </c>
      <c r="H32" s="2">
        <v>7</v>
      </c>
      <c r="I32" s="18">
        <f t="shared" si="0"/>
        <v>90.3</v>
      </c>
    </row>
    <row r="33" spans="5:9" x14ac:dyDescent="0.2">
      <c r="E33" s="2"/>
      <c r="F33" s="2" t="s">
        <v>43</v>
      </c>
      <c r="G33" s="2">
        <v>7.9</v>
      </c>
      <c r="H33" s="2">
        <v>10</v>
      </c>
      <c r="I33" s="18">
        <f t="shared" si="0"/>
        <v>79</v>
      </c>
    </row>
    <row r="34" spans="5:9" x14ac:dyDescent="0.2">
      <c r="E34" s="2"/>
      <c r="F34" s="2" t="s">
        <v>13</v>
      </c>
      <c r="G34" s="2">
        <v>7.9</v>
      </c>
      <c r="H34" s="2">
        <v>7</v>
      </c>
      <c r="I34" s="18">
        <f t="shared" si="0"/>
        <v>55.300000000000004</v>
      </c>
    </row>
    <row r="35" spans="5:9" x14ac:dyDescent="0.2">
      <c r="E35" s="2"/>
      <c r="F35" s="2" t="s">
        <v>39</v>
      </c>
      <c r="G35" s="2">
        <v>15.9</v>
      </c>
      <c r="H35" s="2">
        <v>2</v>
      </c>
      <c r="I35" s="18">
        <f t="shared" si="0"/>
        <v>31.8</v>
      </c>
    </row>
    <row r="36" spans="5:9" x14ac:dyDescent="0.2">
      <c r="E36" s="2"/>
      <c r="F36" s="2" t="s">
        <v>29</v>
      </c>
      <c r="G36" s="2">
        <v>22.9</v>
      </c>
      <c r="H36" s="2">
        <v>1</v>
      </c>
      <c r="I36" s="18">
        <f t="shared" si="0"/>
        <v>22.9</v>
      </c>
    </row>
    <row r="37" spans="5:9" x14ac:dyDescent="0.2">
      <c r="E37" s="2"/>
      <c r="F37" s="2" t="s">
        <v>46</v>
      </c>
      <c r="G37" s="2">
        <v>12.9</v>
      </c>
      <c r="H37" s="2">
        <v>3</v>
      </c>
      <c r="I37" s="18">
        <f t="shared" si="0"/>
        <v>38.700000000000003</v>
      </c>
    </row>
    <row r="38" spans="5:9" x14ac:dyDescent="0.2">
      <c r="E38" s="2"/>
      <c r="F38" s="2" t="s">
        <v>97</v>
      </c>
      <c r="G38" s="2">
        <v>12.9</v>
      </c>
      <c r="H38" s="2">
        <v>1</v>
      </c>
      <c r="I38" s="18">
        <f t="shared" si="0"/>
        <v>12.9</v>
      </c>
    </row>
    <row r="39" spans="5:9" ht="15" thickBot="1" x14ac:dyDescent="0.25">
      <c r="E39" s="7"/>
      <c r="F39" s="7" t="s">
        <v>98</v>
      </c>
      <c r="G39" s="7">
        <v>7.9</v>
      </c>
      <c r="H39" s="7">
        <v>3</v>
      </c>
      <c r="I39" s="19">
        <f t="shared" si="0"/>
        <v>23.700000000000003</v>
      </c>
    </row>
    <row r="40" spans="5:9" ht="15.75" thickBot="1" x14ac:dyDescent="0.25">
      <c r="E40" s="30" t="s">
        <v>3</v>
      </c>
      <c r="F40" s="31"/>
      <c r="G40" s="31"/>
      <c r="H40" s="32"/>
      <c r="I40" s="15">
        <f>I22+I23+I24+I25+I26+I27+I28+I29+I30+I31+I32+I33+I34+I35+I36+I37+I38+I39</f>
        <v>2164.5</v>
      </c>
    </row>
    <row r="41" spans="5:9" ht="15" x14ac:dyDescent="0.2">
      <c r="E41" s="14" t="s">
        <v>38</v>
      </c>
      <c r="F41" s="8" t="s">
        <v>58</v>
      </c>
      <c r="G41" s="8">
        <v>8.9</v>
      </c>
      <c r="H41" s="8">
        <v>18</v>
      </c>
      <c r="I41" s="21">
        <f t="shared" ref="I41:I89" si="1">H41*G41</f>
        <v>160.20000000000002</v>
      </c>
    </row>
    <row r="42" spans="5:9" x14ac:dyDescent="0.2">
      <c r="E42" s="2"/>
      <c r="F42" s="2" t="s">
        <v>62</v>
      </c>
      <c r="G42" s="2">
        <v>10.25</v>
      </c>
      <c r="H42" s="2">
        <v>1</v>
      </c>
      <c r="I42" s="18">
        <f t="shared" si="1"/>
        <v>10.25</v>
      </c>
    </row>
    <row r="43" spans="5:9" x14ac:dyDescent="0.2">
      <c r="E43" s="2"/>
      <c r="F43" s="2" t="s">
        <v>65</v>
      </c>
      <c r="G43" s="2">
        <v>8</v>
      </c>
      <c r="H43" s="2">
        <v>23</v>
      </c>
      <c r="I43" s="18">
        <f t="shared" si="1"/>
        <v>184</v>
      </c>
    </row>
    <row r="44" spans="5:9" x14ac:dyDescent="0.2">
      <c r="E44" s="2"/>
      <c r="F44" s="2" t="s">
        <v>61</v>
      </c>
      <c r="G44" s="2">
        <v>5</v>
      </c>
      <c r="H44" s="2">
        <v>7</v>
      </c>
      <c r="I44" s="18">
        <f t="shared" si="1"/>
        <v>35</v>
      </c>
    </row>
    <row r="45" spans="5:9" x14ac:dyDescent="0.2">
      <c r="E45" s="2"/>
      <c r="F45" s="2" t="s">
        <v>61</v>
      </c>
      <c r="G45" s="2">
        <v>3</v>
      </c>
      <c r="H45" s="2">
        <v>9</v>
      </c>
      <c r="I45" s="18">
        <f t="shared" si="1"/>
        <v>27</v>
      </c>
    </row>
    <row r="46" spans="5:9" x14ac:dyDescent="0.2">
      <c r="E46" s="2"/>
      <c r="F46" s="2" t="s">
        <v>59</v>
      </c>
      <c r="G46" s="2">
        <v>5.62</v>
      </c>
      <c r="H46" s="2">
        <v>15</v>
      </c>
      <c r="I46" s="18">
        <f t="shared" si="1"/>
        <v>84.3</v>
      </c>
    </row>
    <row r="47" spans="5:9" x14ac:dyDescent="0.2">
      <c r="E47" s="2"/>
      <c r="F47" s="2" t="s">
        <v>60</v>
      </c>
      <c r="G47" s="2">
        <v>5.5</v>
      </c>
      <c r="H47" s="2">
        <v>16</v>
      </c>
      <c r="I47" s="18">
        <f t="shared" si="1"/>
        <v>88</v>
      </c>
    </row>
    <row r="48" spans="5:9" x14ac:dyDescent="0.2">
      <c r="E48" s="2"/>
      <c r="F48" s="2" t="s">
        <v>66</v>
      </c>
      <c r="G48" s="2">
        <v>5</v>
      </c>
      <c r="H48" s="2">
        <v>4</v>
      </c>
      <c r="I48" s="18">
        <f t="shared" si="1"/>
        <v>20</v>
      </c>
    </row>
    <row r="49" spans="5:9" x14ac:dyDescent="0.2">
      <c r="E49" s="2"/>
      <c r="F49" s="2" t="s">
        <v>66</v>
      </c>
      <c r="G49" s="2">
        <v>5.2</v>
      </c>
      <c r="H49" s="2">
        <v>2</v>
      </c>
      <c r="I49" s="18">
        <f t="shared" si="1"/>
        <v>10.4</v>
      </c>
    </row>
    <row r="50" spans="5:9" x14ac:dyDescent="0.2">
      <c r="E50" s="2"/>
      <c r="F50" s="2" t="s">
        <v>74</v>
      </c>
      <c r="G50" s="2">
        <v>5</v>
      </c>
      <c r="H50" s="2">
        <v>2</v>
      </c>
      <c r="I50" s="18">
        <f t="shared" si="1"/>
        <v>10</v>
      </c>
    </row>
    <row r="51" spans="5:9" x14ac:dyDescent="0.2">
      <c r="E51" s="2"/>
      <c r="F51" s="2" t="s">
        <v>63</v>
      </c>
      <c r="G51" s="2">
        <v>5.5</v>
      </c>
      <c r="H51" s="2">
        <v>5</v>
      </c>
      <c r="I51" s="18">
        <f t="shared" si="1"/>
        <v>27.5</v>
      </c>
    </row>
    <row r="52" spans="5:9" x14ac:dyDescent="0.2">
      <c r="E52" s="2"/>
      <c r="F52" s="2" t="s">
        <v>71</v>
      </c>
      <c r="G52" s="2">
        <v>5</v>
      </c>
      <c r="H52" s="2">
        <v>4</v>
      </c>
      <c r="I52" s="18">
        <f t="shared" si="1"/>
        <v>20</v>
      </c>
    </row>
    <row r="53" spans="5:9" x14ac:dyDescent="0.2">
      <c r="E53" s="2"/>
      <c r="F53" s="2" t="s">
        <v>72</v>
      </c>
      <c r="G53" s="2">
        <v>5.5</v>
      </c>
      <c r="H53" s="2">
        <v>4</v>
      </c>
      <c r="I53" s="18">
        <f t="shared" si="1"/>
        <v>22</v>
      </c>
    </row>
    <row r="54" spans="5:9" x14ac:dyDescent="0.2">
      <c r="E54" s="2"/>
      <c r="F54" s="2" t="s">
        <v>70</v>
      </c>
      <c r="G54" s="4">
        <v>5</v>
      </c>
      <c r="H54" s="2">
        <v>3</v>
      </c>
      <c r="I54" s="18">
        <f t="shared" si="1"/>
        <v>15</v>
      </c>
    </row>
    <row r="55" spans="5:9" x14ac:dyDescent="0.2">
      <c r="E55" s="2"/>
      <c r="F55" s="2" t="s">
        <v>64</v>
      </c>
      <c r="G55" s="9">
        <v>6</v>
      </c>
      <c r="H55" s="2">
        <v>2</v>
      </c>
      <c r="I55" s="18">
        <f t="shared" si="1"/>
        <v>12</v>
      </c>
    </row>
    <row r="56" spans="5:9" x14ac:dyDescent="0.2">
      <c r="E56" s="2"/>
      <c r="F56" s="2" t="s">
        <v>67</v>
      </c>
      <c r="G56" s="2">
        <v>6</v>
      </c>
      <c r="H56" s="2">
        <v>5</v>
      </c>
      <c r="I56" s="18">
        <f t="shared" si="1"/>
        <v>30</v>
      </c>
    </row>
    <row r="57" spans="5:9" x14ac:dyDescent="0.2">
      <c r="E57" s="2"/>
      <c r="F57" s="2" t="s">
        <v>68</v>
      </c>
      <c r="G57" s="2">
        <v>4.5</v>
      </c>
      <c r="H57" s="2">
        <v>8</v>
      </c>
      <c r="I57" s="18">
        <f t="shared" si="1"/>
        <v>36</v>
      </c>
    </row>
    <row r="58" spans="5:9" x14ac:dyDescent="0.2">
      <c r="E58" s="2"/>
      <c r="F58" s="2" t="s">
        <v>73</v>
      </c>
      <c r="G58" s="2">
        <v>18</v>
      </c>
      <c r="H58" s="2">
        <v>2</v>
      </c>
      <c r="I58" s="18">
        <f t="shared" si="1"/>
        <v>36</v>
      </c>
    </row>
    <row r="59" spans="5:9" ht="15" thickBot="1" x14ac:dyDescent="0.25">
      <c r="E59" s="7"/>
      <c r="F59" s="7" t="s">
        <v>69</v>
      </c>
      <c r="G59" s="7">
        <v>15</v>
      </c>
      <c r="H59" s="7">
        <v>2</v>
      </c>
      <c r="I59" s="19">
        <f t="shared" si="1"/>
        <v>30</v>
      </c>
    </row>
    <row r="60" spans="5:9" ht="15.75" thickBot="1" x14ac:dyDescent="0.25">
      <c r="E60" s="30" t="s">
        <v>3</v>
      </c>
      <c r="F60" s="31"/>
      <c r="G60" s="31"/>
      <c r="H60" s="32"/>
      <c r="I60" s="15">
        <f>I41+I42+I43+I44+I45+I46+I47+I48+I49+I50+I51+I52+I53+I54+I55+I56+I57+I58+I59</f>
        <v>857.65</v>
      </c>
    </row>
    <row r="61" spans="5:9" ht="15" x14ac:dyDescent="0.2">
      <c r="E61" s="11" t="s">
        <v>45</v>
      </c>
      <c r="F61" s="2" t="s">
        <v>65</v>
      </c>
      <c r="G61" s="2">
        <v>8</v>
      </c>
      <c r="H61" s="2">
        <v>35</v>
      </c>
      <c r="I61" s="18">
        <f t="shared" si="1"/>
        <v>280</v>
      </c>
    </row>
    <row r="62" spans="5:9" x14ac:dyDescent="0.2">
      <c r="E62" s="2"/>
      <c r="F62" s="2" t="s">
        <v>61</v>
      </c>
      <c r="G62" s="2">
        <v>3</v>
      </c>
      <c r="H62" s="2">
        <v>5</v>
      </c>
      <c r="I62" s="18">
        <f t="shared" si="1"/>
        <v>15</v>
      </c>
    </row>
    <row r="63" spans="5:9" x14ac:dyDescent="0.2">
      <c r="E63" s="2"/>
      <c r="F63" s="2" t="s">
        <v>59</v>
      </c>
      <c r="G63" s="2">
        <v>5.62</v>
      </c>
      <c r="H63" s="2">
        <v>10</v>
      </c>
      <c r="I63" s="18">
        <f t="shared" si="1"/>
        <v>56.2</v>
      </c>
    </row>
    <row r="64" spans="5:9" x14ac:dyDescent="0.2">
      <c r="E64" s="2"/>
      <c r="F64" s="2" t="s">
        <v>60</v>
      </c>
      <c r="G64" s="2">
        <v>5.5</v>
      </c>
      <c r="H64" s="2">
        <v>19</v>
      </c>
      <c r="I64" s="18">
        <f t="shared" si="1"/>
        <v>104.5</v>
      </c>
    </row>
    <row r="65" spans="5:9" x14ac:dyDescent="0.2">
      <c r="E65" s="2"/>
      <c r="F65" s="2" t="s">
        <v>66</v>
      </c>
      <c r="G65" s="2">
        <v>5.2</v>
      </c>
      <c r="H65" s="2">
        <v>5</v>
      </c>
      <c r="I65" s="18">
        <f t="shared" si="1"/>
        <v>26</v>
      </c>
    </row>
    <row r="66" spans="5:9" x14ac:dyDescent="0.2">
      <c r="E66" s="2"/>
      <c r="F66" s="2" t="s">
        <v>63</v>
      </c>
      <c r="G66" s="2">
        <v>5.5</v>
      </c>
      <c r="H66" s="2">
        <v>3</v>
      </c>
      <c r="I66" s="18">
        <f t="shared" si="1"/>
        <v>16.5</v>
      </c>
    </row>
    <row r="67" spans="5:9" x14ac:dyDescent="0.2">
      <c r="E67" s="2"/>
      <c r="F67" s="2" t="s">
        <v>71</v>
      </c>
      <c r="G67" s="2">
        <v>5</v>
      </c>
      <c r="H67" s="2">
        <v>2</v>
      </c>
      <c r="I67" s="18">
        <f t="shared" si="1"/>
        <v>10</v>
      </c>
    </row>
    <row r="68" spans="5:9" x14ac:dyDescent="0.2">
      <c r="E68" s="2"/>
      <c r="F68" s="2" t="s">
        <v>72</v>
      </c>
      <c r="G68" s="2">
        <v>5.5</v>
      </c>
      <c r="H68" s="2">
        <v>3</v>
      </c>
      <c r="I68" s="18">
        <f t="shared" si="1"/>
        <v>16.5</v>
      </c>
    </row>
    <row r="69" spans="5:9" x14ac:dyDescent="0.2">
      <c r="E69" s="2"/>
      <c r="F69" s="2" t="s">
        <v>70</v>
      </c>
      <c r="G69" s="4">
        <v>5</v>
      </c>
      <c r="H69" s="2">
        <v>2</v>
      </c>
      <c r="I69" s="18">
        <f t="shared" si="1"/>
        <v>10</v>
      </c>
    </row>
    <row r="70" spans="5:9" x14ac:dyDescent="0.2">
      <c r="E70" s="2"/>
      <c r="F70" s="2" t="s">
        <v>67</v>
      </c>
      <c r="G70" s="2">
        <v>6</v>
      </c>
      <c r="H70" s="2">
        <v>3</v>
      </c>
      <c r="I70" s="18">
        <f t="shared" si="1"/>
        <v>18</v>
      </c>
    </row>
    <row r="71" spans="5:9" x14ac:dyDescent="0.2">
      <c r="E71" s="2"/>
      <c r="F71" s="2" t="s">
        <v>68</v>
      </c>
      <c r="G71" s="2">
        <v>4.5</v>
      </c>
      <c r="H71" s="2">
        <v>1</v>
      </c>
      <c r="I71" s="18">
        <f t="shared" si="1"/>
        <v>4.5</v>
      </c>
    </row>
    <row r="72" spans="5:9" x14ac:dyDescent="0.2">
      <c r="E72" s="2"/>
      <c r="F72" s="2" t="s">
        <v>73</v>
      </c>
      <c r="G72" s="2">
        <v>18</v>
      </c>
      <c r="H72" s="2">
        <v>1</v>
      </c>
      <c r="I72" s="18">
        <f t="shared" si="1"/>
        <v>18</v>
      </c>
    </row>
    <row r="73" spans="5:9" ht="15" thickBot="1" x14ac:dyDescent="0.25">
      <c r="E73" s="7"/>
      <c r="F73" s="7" t="s">
        <v>69</v>
      </c>
      <c r="G73" s="7">
        <v>15</v>
      </c>
      <c r="H73" s="7">
        <v>1</v>
      </c>
      <c r="I73" s="19">
        <f t="shared" si="1"/>
        <v>15</v>
      </c>
    </row>
    <row r="74" spans="5:9" ht="15.75" thickBot="1" x14ac:dyDescent="0.25">
      <c r="E74" s="30" t="s">
        <v>3</v>
      </c>
      <c r="F74" s="31"/>
      <c r="G74" s="31"/>
      <c r="H74" s="32"/>
      <c r="I74" s="15">
        <f>I61+I62+I63+I64+I65+I66+I67+I68+I69+I70+I71+I72+I73</f>
        <v>590.20000000000005</v>
      </c>
    </row>
    <row r="75" spans="5:9" x14ac:dyDescent="0.2">
      <c r="E75" s="2" t="s">
        <v>49</v>
      </c>
      <c r="F75" s="2" t="s">
        <v>62</v>
      </c>
      <c r="G75" s="2">
        <v>10.25</v>
      </c>
      <c r="H75" s="2">
        <v>5</v>
      </c>
      <c r="I75" s="18">
        <f t="shared" si="1"/>
        <v>51.25</v>
      </c>
    </row>
    <row r="76" spans="5:9" x14ac:dyDescent="0.2">
      <c r="E76" s="2"/>
      <c r="F76" s="2" t="s">
        <v>55</v>
      </c>
      <c r="G76" s="2">
        <v>12</v>
      </c>
      <c r="H76" s="2">
        <v>41</v>
      </c>
      <c r="I76" s="18">
        <f t="shared" si="1"/>
        <v>492</v>
      </c>
    </row>
    <row r="77" spans="5:9" x14ac:dyDescent="0.2">
      <c r="E77" s="2"/>
      <c r="F77" s="2" t="s">
        <v>65</v>
      </c>
      <c r="G77" s="2">
        <v>8</v>
      </c>
      <c r="H77" s="2">
        <v>6</v>
      </c>
      <c r="I77" s="18">
        <f t="shared" si="1"/>
        <v>48</v>
      </c>
    </row>
    <row r="78" spans="5:9" x14ac:dyDescent="0.2">
      <c r="E78" s="2"/>
      <c r="F78" s="2" t="s">
        <v>61</v>
      </c>
      <c r="G78" s="2">
        <v>3</v>
      </c>
      <c r="H78" s="2">
        <v>8</v>
      </c>
      <c r="I78" s="18">
        <f t="shared" si="1"/>
        <v>24</v>
      </c>
    </row>
    <row r="79" spans="5:9" x14ac:dyDescent="0.2">
      <c r="E79" s="2"/>
      <c r="F79" s="2" t="s">
        <v>59</v>
      </c>
      <c r="G79" s="2">
        <v>5.5</v>
      </c>
      <c r="H79" s="2">
        <v>9</v>
      </c>
      <c r="I79" s="18">
        <f t="shared" si="1"/>
        <v>49.5</v>
      </c>
    </row>
    <row r="80" spans="5:9" x14ac:dyDescent="0.2">
      <c r="E80" s="2"/>
      <c r="F80" s="2" t="s">
        <v>60</v>
      </c>
      <c r="G80" s="2">
        <v>5</v>
      </c>
      <c r="H80" s="2">
        <v>5</v>
      </c>
      <c r="I80" s="18">
        <f t="shared" si="1"/>
        <v>25</v>
      </c>
    </row>
    <row r="81" spans="5:9" x14ac:dyDescent="0.2">
      <c r="E81" s="2"/>
      <c r="F81" s="2" t="s">
        <v>66</v>
      </c>
      <c r="G81" s="2">
        <v>5.2</v>
      </c>
      <c r="H81" s="2">
        <v>5</v>
      </c>
      <c r="I81" s="18">
        <f t="shared" si="1"/>
        <v>26</v>
      </c>
    </row>
    <row r="82" spans="5:9" x14ac:dyDescent="0.2">
      <c r="E82" s="2"/>
      <c r="F82" s="2" t="s">
        <v>76</v>
      </c>
      <c r="G82" s="2">
        <v>5.5</v>
      </c>
      <c r="H82" s="2">
        <v>4</v>
      </c>
      <c r="I82" s="18">
        <f t="shared" si="1"/>
        <v>22</v>
      </c>
    </row>
    <row r="83" spans="5:9" x14ac:dyDescent="0.2">
      <c r="E83" s="2"/>
      <c r="F83" s="2" t="s">
        <v>78</v>
      </c>
      <c r="G83" s="2">
        <v>4.5</v>
      </c>
      <c r="H83" s="2">
        <v>15</v>
      </c>
      <c r="I83" s="18">
        <f t="shared" si="1"/>
        <v>67.5</v>
      </c>
    </row>
    <row r="84" spans="5:9" x14ac:dyDescent="0.2">
      <c r="E84" s="2"/>
      <c r="F84" s="2" t="s">
        <v>81</v>
      </c>
      <c r="G84" s="2">
        <v>5</v>
      </c>
      <c r="H84" s="2">
        <v>1</v>
      </c>
      <c r="I84" s="18">
        <f t="shared" si="1"/>
        <v>5</v>
      </c>
    </row>
    <row r="85" spans="5:9" x14ac:dyDescent="0.2">
      <c r="E85" s="2"/>
      <c r="F85" s="2" t="s">
        <v>63</v>
      </c>
      <c r="G85" s="2">
        <v>5</v>
      </c>
      <c r="H85" s="2">
        <v>1</v>
      </c>
      <c r="I85" s="18">
        <f t="shared" si="1"/>
        <v>5</v>
      </c>
    </row>
    <row r="86" spans="5:9" x14ac:dyDescent="0.2">
      <c r="E86" s="2"/>
      <c r="F86" s="2" t="s">
        <v>79</v>
      </c>
      <c r="G86" s="2">
        <v>5.5</v>
      </c>
      <c r="H86" s="2">
        <v>2</v>
      </c>
      <c r="I86" s="18">
        <f t="shared" si="1"/>
        <v>11</v>
      </c>
    </row>
    <row r="87" spans="5:9" x14ac:dyDescent="0.2">
      <c r="E87" s="2"/>
      <c r="F87" s="2" t="s">
        <v>72</v>
      </c>
      <c r="G87" s="2">
        <v>5</v>
      </c>
      <c r="H87" s="2">
        <v>4</v>
      </c>
      <c r="I87" s="18">
        <f t="shared" si="1"/>
        <v>20</v>
      </c>
    </row>
    <row r="88" spans="5:9" x14ac:dyDescent="0.2">
      <c r="E88" s="2"/>
      <c r="F88" s="2" t="s">
        <v>80</v>
      </c>
      <c r="G88" s="4">
        <v>5.5</v>
      </c>
      <c r="H88" s="2">
        <v>2</v>
      </c>
      <c r="I88" s="18">
        <f t="shared" si="1"/>
        <v>11</v>
      </c>
    </row>
    <row r="89" spans="5:9" x14ac:dyDescent="0.2">
      <c r="E89" s="2"/>
      <c r="F89" s="2" t="s">
        <v>75</v>
      </c>
      <c r="G89" s="9">
        <v>8</v>
      </c>
      <c r="H89" s="2">
        <v>7</v>
      </c>
      <c r="I89" s="18">
        <f t="shared" si="1"/>
        <v>56</v>
      </c>
    </row>
    <row r="90" spans="5:9" x14ac:dyDescent="0.2">
      <c r="E90" s="2"/>
      <c r="F90" s="2" t="s">
        <v>68</v>
      </c>
      <c r="G90" s="2">
        <v>5</v>
      </c>
      <c r="H90" s="2">
        <v>3</v>
      </c>
      <c r="I90" s="18">
        <f t="shared" ref="I90:I157" si="2">H90*G90</f>
        <v>15</v>
      </c>
    </row>
    <row r="91" spans="5:9" ht="15" thickBot="1" x14ac:dyDescent="0.25">
      <c r="E91" s="2"/>
      <c r="F91" s="2" t="s">
        <v>77</v>
      </c>
      <c r="G91" s="2">
        <v>12</v>
      </c>
      <c r="H91" s="2">
        <v>2</v>
      </c>
      <c r="I91" s="18">
        <f t="shared" si="2"/>
        <v>24</v>
      </c>
    </row>
    <row r="92" spans="5:9" ht="15.75" thickBot="1" x14ac:dyDescent="0.25">
      <c r="E92" s="30" t="s">
        <v>3</v>
      </c>
      <c r="F92" s="31"/>
      <c r="G92" s="31"/>
      <c r="H92" s="32"/>
      <c r="I92" s="15">
        <f>I75+I76+I77+I78+I79+I80+I81+I82+I83+I84+I85+I86+I87+I88+I89+I90+I91</f>
        <v>952.25</v>
      </c>
    </row>
    <row r="93" spans="5:9" x14ac:dyDescent="0.2">
      <c r="E93" s="2" t="s">
        <v>50</v>
      </c>
      <c r="F93" s="2" t="s">
        <v>55</v>
      </c>
      <c r="G93" s="2">
        <v>12</v>
      </c>
      <c r="H93" s="2">
        <v>32</v>
      </c>
      <c r="I93" s="18">
        <f t="shared" si="2"/>
        <v>384</v>
      </c>
    </row>
    <row r="94" spans="5:9" x14ac:dyDescent="0.2">
      <c r="E94" s="2"/>
      <c r="F94" s="2" t="s">
        <v>61</v>
      </c>
      <c r="G94" s="2">
        <v>3</v>
      </c>
      <c r="H94" s="2">
        <v>14</v>
      </c>
      <c r="I94" s="18">
        <f t="shared" si="2"/>
        <v>42</v>
      </c>
    </row>
    <row r="95" spans="5:9" x14ac:dyDescent="0.2">
      <c r="E95" s="2"/>
      <c r="F95" s="2" t="s">
        <v>83</v>
      </c>
      <c r="G95" s="2">
        <v>8.5</v>
      </c>
      <c r="H95" s="2">
        <v>2</v>
      </c>
      <c r="I95" s="18">
        <f t="shared" si="2"/>
        <v>17</v>
      </c>
    </row>
    <row r="96" spans="5:9" x14ac:dyDescent="0.2">
      <c r="E96" s="2"/>
      <c r="F96" s="2" t="s">
        <v>59</v>
      </c>
      <c r="G96" s="2">
        <v>5.5</v>
      </c>
      <c r="H96" s="2">
        <v>11</v>
      </c>
      <c r="I96" s="18">
        <f t="shared" si="2"/>
        <v>60.5</v>
      </c>
    </row>
    <row r="97" spans="5:9" x14ac:dyDescent="0.2">
      <c r="E97" s="2"/>
      <c r="F97" s="2" t="s">
        <v>60</v>
      </c>
      <c r="G97" s="2">
        <v>5</v>
      </c>
      <c r="H97" s="2">
        <v>4</v>
      </c>
      <c r="I97" s="18">
        <f t="shared" si="2"/>
        <v>20</v>
      </c>
    </row>
    <row r="98" spans="5:9" x14ac:dyDescent="0.2">
      <c r="E98" s="2"/>
      <c r="F98" s="2" t="s">
        <v>66</v>
      </c>
      <c r="G98" s="2">
        <v>5.2</v>
      </c>
      <c r="H98" s="2">
        <v>1</v>
      </c>
      <c r="I98" s="18">
        <f t="shared" si="2"/>
        <v>5.2</v>
      </c>
    </row>
    <row r="99" spans="5:9" x14ac:dyDescent="0.2">
      <c r="E99" s="2"/>
      <c r="F99" s="2" t="s">
        <v>76</v>
      </c>
      <c r="G99" s="2">
        <v>5.5</v>
      </c>
      <c r="H99" s="2">
        <v>5</v>
      </c>
      <c r="I99" s="18">
        <f t="shared" si="2"/>
        <v>27.5</v>
      </c>
    </row>
    <row r="100" spans="5:9" x14ac:dyDescent="0.2">
      <c r="E100" s="2"/>
      <c r="F100" s="2" t="s">
        <v>78</v>
      </c>
      <c r="G100" s="2">
        <v>4.5</v>
      </c>
      <c r="H100" s="2">
        <v>3</v>
      </c>
      <c r="I100" s="18">
        <f t="shared" si="2"/>
        <v>13.5</v>
      </c>
    </row>
    <row r="101" spans="5:9" x14ac:dyDescent="0.2">
      <c r="E101" s="2"/>
      <c r="F101" s="2" t="s">
        <v>79</v>
      </c>
      <c r="G101" s="2">
        <v>5.5</v>
      </c>
      <c r="H101" s="2">
        <v>1</v>
      </c>
      <c r="I101" s="18">
        <f t="shared" si="2"/>
        <v>5.5</v>
      </c>
    </row>
    <row r="102" spans="5:9" x14ac:dyDescent="0.2">
      <c r="E102" s="2"/>
      <c r="F102" s="2" t="s">
        <v>80</v>
      </c>
      <c r="G102" s="4">
        <v>5.5</v>
      </c>
      <c r="H102" s="2">
        <v>4</v>
      </c>
      <c r="I102" s="18">
        <f t="shared" si="2"/>
        <v>22</v>
      </c>
    </row>
    <row r="103" spans="5:9" x14ac:dyDescent="0.2">
      <c r="E103" s="2"/>
      <c r="F103" s="2" t="s">
        <v>75</v>
      </c>
      <c r="G103" s="9">
        <v>8</v>
      </c>
      <c r="H103" s="2">
        <v>4</v>
      </c>
      <c r="I103" s="18">
        <f t="shared" si="2"/>
        <v>32</v>
      </c>
    </row>
    <row r="104" spans="5:9" x14ac:dyDescent="0.2">
      <c r="E104" s="2"/>
      <c r="F104" s="2" t="s">
        <v>67</v>
      </c>
      <c r="G104" s="2">
        <v>6</v>
      </c>
      <c r="H104" s="2">
        <v>6</v>
      </c>
      <c r="I104" s="18">
        <f t="shared" si="2"/>
        <v>36</v>
      </c>
    </row>
    <row r="105" spans="5:9" x14ac:dyDescent="0.2">
      <c r="E105" s="2"/>
      <c r="F105" s="2" t="s">
        <v>84</v>
      </c>
      <c r="G105" s="2">
        <v>6</v>
      </c>
      <c r="H105" s="2">
        <v>3</v>
      </c>
      <c r="I105" s="18">
        <f t="shared" si="2"/>
        <v>18</v>
      </c>
    </row>
    <row r="106" spans="5:9" x14ac:dyDescent="0.2">
      <c r="E106" s="2"/>
      <c r="F106" s="2" t="s">
        <v>73</v>
      </c>
      <c r="G106" s="2">
        <v>18</v>
      </c>
      <c r="H106" s="2">
        <v>1</v>
      </c>
      <c r="I106" s="18">
        <f t="shared" si="2"/>
        <v>18</v>
      </c>
    </row>
    <row r="107" spans="5:9" ht="15" thickBot="1" x14ac:dyDescent="0.25">
      <c r="E107" s="2"/>
      <c r="F107" s="2" t="s">
        <v>82</v>
      </c>
      <c r="G107" s="2">
        <v>10</v>
      </c>
      <c r="H107" s="2">
        <v>10</v>
      </c>
      <c r="I107" s="18">
        <f t="shared" si="2"/>
        <v>100</v>
      </c>
    </row>
    <row r="108" spans="5:9" ht="15.75" thickBot="1" x14ac:dyDescent="0.25">
      <c r="E108" s="30" t="s">
        <v>3</v>
      </c>
      <c r="F108" s="31"/>
      <c r="G108" s="31"/>
      <c r="H108" s="32"/>
      <c r="I108" s="15">
        <f>I93+I94+I95+I96+I97+I98+I99+I100+I101+I102+I103+I104+I105+I106+I107</f>
        <v>801.2</v>
      </c>
    </row>
    <row r="109" spans="5:9" ht="15" x14ac:dyDescent="0.2">
      <c r="E109" s="11" t="s">
        <v>51</v>
      </c>
      <c r="F109" s="2" t="s">
        <v>62</v>
      </c>
      <c r="G109" s="2">
        <v>10.25</v>
      </c>
      <c r="H109" s="2">
        <v>1</v>
      </c>
      <c r="I109" s="18">
        <f t="shared" si="2"/>
        <v>10.25</v>
      </c>
    </row>
    <row r="110" spans="5:9" x14ac:dyDescent="0.2">
      <c r="E110" s="2"/>
      <c r="F110" s="2" t="s">
        <v>55</v>
      </c>
      <c r="G110" s="2">
        <v>12</v>
      </c>
      <c r="H110" s="2">
        <v>18</v>
      </c>
      <c r="I110" s="18">
        <f t="shared" si="2"/>
        <v>216</v>
      </c>
    </row>
    <row r="111" spans="5:9" x14ac:dyDescent="0.2">
      <c r="E111" s="2"/>
      <c r="F111" s="2" t="s">
        <v>65</v>
      </c>
      <c r="G111" s="2">
        <v>8</v>
      </c>
      <c r="H111" s="2">
        <v>2</v>
      </c>
      <c r="I111" s="18">
        <f t="shared" si="2"/>
        <v>16</v>
      </c>
    </row>
    <row r="112" spans="5:9" x14ac:dyDescent="0.2">
      <c r="E112" s="2"/>
      <c r="F112" s="2" t="s">
        <v>61</v>
      </c>
      <c r="G112" s="2">
        <v>3</v>
      </c>
      <c r="H112" s="2">
        <v>6</v>
      </c>
      <c r="I112" s="18">
        <f t="shared" si="2"/>
        <v>18</v>
      </c>
    </row>
    <row r="113" spans="5:9" x14ac:dyDescent="0.2">
      <c r="E113" s="2"/>
      <c r="F113" s="2" t="s">
        <v>59</v>
      </c>
      <c r="G113" s="2">
        <v>5.5</v>
      </c>
      <c r="H113" s="2">
        <v>6</v>
      </c>
      <c r="I113" s="18">
        <f t="shared" si="2"/>
        <v>33</v>
      </c>
    </row>
    <row r="114" spans="5:9" x14ac:dyDescent="0.2">
      <c r="E114" s="2"/>
      <c r="F114" s="2" t="s">
        <v>60</v>
      </c>
      <c r="G114" s="2">
        <v>5</v>
      </c>
      <c r="H114" s="2">
        <v>2</v>
      </c>
      <c r="I114" s="18">
        <f t="shared" si="2"/>
        <v>10</v>
      </c>
    </row>
    <row r="115" spans="5:9" x14ac:dyDescent="0.2">
      <c r="E115" s="2"/>
      <c r="F115" s="2" t="s">
        <v>78</v>
      </c>
      <c r="G115" s="2">
        <v>4.5</v>
      </c>
      <c r="H115" s="2">
        <v>9</v>
      </c>
      <c r="I115" s="18">
        <f t="shared" si="2"/>
        <v>40.5</v>
      </c>
    </row>
    <row r="116" spans="5:9" x14ac:dyDescent="0.2">
      <c r="E116" s="2"/>
      <c r="F116" s="2" t="s">
        <v>63</v>
      </c>
      <c r="G116" s="2">
        <v>5</v>
      </c>
      <c r="H116" s="2">
        <v>1</v>
      </c>
      <c r="I116" s="18">
        <f t="shared" si="2"/>
        <v>5</v>
      </c>
    </row>
    <row r="117" spans="5:9" x14ac:dyDescent="0.2">
      <c r="E117" s="2"/>
      <c r="F117" s="2" t="s">
        <v>72</v>
      </c>
      <c r="G117" s="2">
        <v>5</v>
      </c>
      <c r="H117" s="2">
        <v>1</v>
      </c>
      <c r="I117" s="18">
        <f t="shared" si="2"/>
        <v>5</v>
      </c>
    </row>
    <row r="118" spans="5:9" x14ac:dyDescent="0.2">
      <c r="E118" s="2"/>
      <c r="F118" s="2" t="s">
        <v>80</v>
      </c>
      <c r="G118" s="4">
        <v>5.5</v>
      </c>
      <c r="H118" s="2">
        <v>3</v>
      </c>
      <c r="I118" s="18">
        <f t="shared" si="2"/>
        <v>16.5</v>
      </c>
    </row>
    <row r="119" spans="5:9" x14ac:dyDescent="0.2">
      <c r="E119" s="2"/>
      <c r="F119" s="2" t="s">
        <v>75</v>
      </c>
      <c r="G119" s="9">
        <v>8</v>
      </c>
      <c r="H119" s="2">
        <v>2</v>
      </c>
      <c r="I119" s="18">
        <f t="shared" si="2"/>
        <v>16</v>
      </c>
    </row>
    <row r="120" spans="5:9" x14ac:dyDescent="0.2">
      <c r="E120" s="2"/>
      <c r="F120" s="2" t="s">
        <v>84</v>
      </c>
      <c r="G120" s="2">
        <v>6</v>
      </c>
      <c r="H120" s="2">
        <v>1</v>
      </c>
      <c r="I120" s="18">
        <f t="shared" si="2"/>
        <v>6</v>
      </c>
    </row>
    <row r="121" spans="5:9" x14ac:dyDescent="0.2">
      <c r="E121" s="2"/>
      <c r="F121" s="2" t="s">
        <v>73</v>
      </c>
      <c r="G121" s="2">
        <v>18</v>
      </c>
      <c r="H121" s="2">
        <v>5</v>
      </c>
      <c r="I121" s="18">
        <f t="shared" si="2"/>
        <v>90</v>
      </c>
    </row>
    <row r="122" spans="5:9" x14ac:dyDescent="0.2">
      <c r="E122" s="2"/>
      <c r="F122" s="2" t="s">
        <v>85</v>
      </c>
      <c r="G122" s="2">
        <v>18</v>
      </c>
      <c r="H122" s="2">
        <v>2</v>
      </c>
      <c r="I122" s="18">
        <f t="shared" si="2"/>
        <v>36</v>
      </c>
    </row>
    <row r="123" spans="5:9" x14ac:dyDescent="0.2">
      <c r="E123" s="2"/>
      <c r="F123" s="2" t="s">
        <v>56</v>
      </c>
      <c r="G123" s="2">
        <v>6.5</v>
      </c>
      <c r="H123" s="2">
        <v>3</v>
      </c>
      <c r="I123" s="18">
        <f t="shared" si="2"/>
        <v>19.5</v>
      </c>
    </row>
    <row r="124" spans="5:9" ht="15" thickBot="1" x14ac:dyDescent="0.25">
      <c r="E124" s="2"/>
      <c r="F124" s="2" t="s">
        <v>86</v>
      </c>
      <c r="G124" s="2">
        <v>6.5</v>
      </c>
      <c r="H124" s="2">
        <v>2</v>
      </c>
      <c r="I124" s="18">
        <f t="shared" si="2"/>
        <v>13</v>
      </c>
    </row>
    <row r="125" spans="5:9" ht="15.75" thickBot="1" x14ac:dyDescent="0.25">
      <c r="E125" s="30" t="s">
        <v>3</v>
      </c>
      <c r="F125" s="31"/>
      <c r="G125" s="31"/>
      <c r="H125" s="32"/>
      <c r="I125" s="15">
        <f>I109+I110+I111+I112+I113+I114+I115+I116+I117+I118+I119+I120+I121+I122+I123+I124</f>
        <v>550.75</v>
      </c>
    </row>
    <row r="126" spans="5:9" ht="15" x14ac:dyDescent="0.2">
      <c r="E126" s="11" t="s">
        <v>87</v>
      </c>
      <c r="F126" s="2" t="s">
        <v>55</v>
      </c>
      <c r="G126" s="2">
        <v>12</v>
      </c>
      <c r="H126" s="2">
        <v>63</v>
      </c>
      <c r="I126" s="18">
        <f t="shared" si="2"/>
        <v>756</v>
      </c>
    </row>
    <row r="127" spans="5:9" x14ac:dyDescent="0.2">
      <c r="E127" s="2"/>
      <c r="F127" s="2" t="s">
        <v>61</v>
      </c>
      <c r="G127" s="2">
        <v>3</v>
      </c>
      <c r="H127" s="2">
        <v>16</v>
      </c>
      <c r="I127" s="18">
        <f t="shared" si="2"/>
        <v>48</v>
      </c>
    </row>
    <row r="128" spans="5:9" x14ac:dyDescent="0.2">
      <c r="E128" s="2"/>
      <c r="F128" s="2" t="s">
        <v>59</v>
      </c>
      <c r="G128" s="2">
        <v>5.5</v>
      </c>
      <c r="H128" s="2">
        <v>6</v>
      </c>
      <c r="I128" s="18">
        <f t="shared" si="2"/>
        <v>33</v>
      </c>
    </row>
    <row r="129" spans="5:9" x14ac:dyDescent="0.2">
      <c r="E129" s="2"/>
      <c r="F129" s="2" t="s">
        <v>60</v>
      </c>
      <c r="G129" s="2">
        <v>5</v>
      </c>
      <c r="H129" s="2">
        <v>8</v>
      </c>
      <c r="I129" s="18">
        <f t="shared" si="2"/>
        <v>40</v>
      </c>
    </row>
    <row r="130" spans="5:9" x14ac:dyDescent="0.2">
      <c r="E130" s="2"/>
      <c r="F130" s="2" t="s">
        <v>66</v>
      </c>
      <c r="G130" s="2">
        <v>5.2</v>
      </c>
      <c r="H130" s="2">
        <v>1</v>
      </c>
      <c r="I130" s="18">
        <f t="shared" si="2"/>
        <v>5.2</v>
      </c>
    </row>
    <row r="131" spans="5:9" x14ac:dyDescent="0.2">
      <c r="E131" s="2"/>
      <c r="F131" s="2" t="s">
        <v>78</v>
      </c>
      <c r="G131" s="2">
        <v>4.5</v>
      </c>
      <c r="H131" s="2">
        <v>9</v>
      </c>
      <c r="I131" s="18">
        <f t="shared" si="2"/>
        <v>40.5</v>
      </c>
    </row>
    <row r="132" spans="5:9" x14ac:dyDescent="0.2">
      <c r="E132" s="2"/>
      <c r="F132" s="2" t="s">
        <v>81</v>
      </c>
      <c r="G132" s="2">
        <v>5</v>
      </c>
      <c r="H132" s="2">
        <v>9</v>
      </c>
      <c r="I132" s="18">
        <f t="shared" si="2"/>
        <v>45</v>
      </c>
    </row>
    <row r="133" spans="5:9" x14ac:dyDescent="0.2">
      <c r="E133" s="2"/>
      <c r="F133" s="2" t="s">
        <v>63</v>
      </c>
      <c r="G133" s="2">
        <v>5</v>
      </c>
      <c r="H133" s="2">
        <v>10</v>
      </c>
      <c r="I133" s="18">
        <f t="shared" si="2"/>
        <v>50</v>
      </c>
    </row>
    <row r="134" spans="5:9" x14ac:dyDescent="0.2">
      <c r="E134" s="2"/>
      <c r="F134" s="2" t="s">
        <v>79</v>
      </c>
      <c r="G134" s="2">
        <v>5.5</v>
      </c>
      <c r="H134" s="2">
        <v>1</v>
      </c>
      <c r="I134" s="18">
        <f t="shared" si="2"/>
        <v>5.5</v>
      </c>
    </row>
    <row r="135" spans="5:9" x14ac:dyDescent="0.2">
      <c r="E135" s="2"/>
      <c r="F135" s="2" t="s">
        <v>72</v>
      </c>
      <c r="G135" s="2">
        <v>5</v>
      </c>
      <c r="H135" s="2">
        <v>12</v>
      </c>
      <c r="I135" s="18">
        <f t="shared" si="2"/>
        <v>60</v>
      </c>
    </row>
    <row r="136" spans="5:9" x14ac:dyDescent="0.2">
      <c r="E136" s="2"/>
      <c r="F136" s="2" t="s">
        <v>70</v>
      </c>
      <c r="G136" s="4">
        <v>5</v>
      </c>
      <c r="H136" s="2">
        <v>2</v>
      </c>
      <c r="I136" s="18">
        <f t="shared" si="2"/>
        <v>10</v>
      </c>
    </row>
    <row r="137" spans="5:9" x14ac:dyDescent="0.2">
      <c r="E137" s="2"/>
      <c r="F137" s="2" t="s">
        <v>80</v>
      </c>
      <c r="G137" s="4">
        <v>5.5</v>
      </c>
      <c r="H137" s="2">
        <v>2</v>
      </c>
      <c r="I137" s="18">
        <f t="shared" si="2"/>
        <v>11</v>
      </c>
    </row>
    <row r="138" spans="5:9" x14ac:dyDescent="0.2">
      <c r="E138" s="2"/>
      <c r="F138" s="2" t="s">
        <v>75</v>
      </c>
      <c r="G138" s="9">
        <v>8</v>
      </c>
      <c r="H138" s="2">
        <v>10</v>
      </c>
      <c r="I138" s="18">
        <f t="shared" si="2"/>
        <v>80</v>
      </c>
    </row>
    <row r="139" spans="5:9" x14ac:dyDescent="0.2">
      <c r="E139" s="2"/>
      <c r="F139" s="2" t="s">
        <v>67</v>
      </c>
      <c r="G139" s="2">
        <v>6</v>
      </c>
      <c r="H139" s="2">
        <v>6</v>
      </c>
      <c r="I139" s="18">
        <f t="shared" si="2"/>
        <v>36</v>
      </c>
    </row>
    <row r="140" spans="5:9" x14ac:dyDescent="0.2">
      <c r="E140" s="2"/>
      <c r="F140" s="2" t="s">
        <v>68</v>
      </c>
      <c r="G140" s="2">
        <v>5</v>
      </c>
      <c r="H140" s="2">
        <v>3</v>
      </c>
      <c r="I140" s="18">
        <f t="shared" si="2"/>
        <v>15</v>
      </c>
    </row>
    <row r="141" spans="5:9" x14ac:dyDescent="0.2">
      <c r="E141" s="2"/>
      <c r="F141" s="2" t="s">
        <v>84</v>
      </c>
      <c r="G141" s="2">
        <v>6</v>
      </c>
      <c r="H141" s="2">
        <v>3</v>
      </c>
      <c r="I141" s="18">
        <f t="shared" si="2"/>
        <v>18</v>
      </c>
    </row>
    <row r="142" spans="5:9" ht="15" thickBot="1" x14ac:dyDescent="0.25">
      <c r="E142" s="2"/>
      <c r="F142" s="2" t="s">
        <v>73</v>
      </c>
      <c r="G142" s="2">
        <v>18</v>
      </c>
      <c r="H142" s="2">
        <v>7</v>
      </c>
      <c r="I142" s="18">
        <f t="shared" si="2"/>
        <v>126</v>
      </c>
    </row>
    <row r="143" spans="5:9" ht="15.75" thickBot="1" x14ac:dyDescent="0.25">
      <c r="E143" s="30" t="s">
        <v>3</v>
      </c>
      <c r="F143" s="31"/>
      <c r="G143" s="31"/>
      <c r="H143" s="32"/>
      <c r="I143" s="15">
        <f>I126+I127+I128+I129+I130+I131+I132+I133+I134+I135+I136+I137+I138+I139+I140+I141+I142</f>
        <v>1379.2</v>
      </c>
    </row>
    <row r="144" spans="5:9" ht="15" x14ac:dyDescent="0.2">
      <c r="E144" s="11" t="s">
        <v>88</v>
      </c>
      <c r="F144" s="2" t="s">
        <v>90</v>
      </c>
      <c r="G144" s="2">
        <v>16</v>
      </c>
      <c r="H144" s="2">
        <v>2</v>
      </c>
      <c r="I144" s="18">
        <f t="shared" si="2"/>
        <v>32</v>
      </c>
    </row>
    <row r="145" spans="5:9" x14ac:dyDescent="0.2">
      <c r="E145" s="2"/>
      <c r="F145" s="2" t="s">
        <v>62</v>
      </c>
      <c r="G145" s="2">
        <v>10.25</v>
      </c>
      <c r="H145" s="2">
        <v>2</v>
      </c>
      <c r="I145" s="18">
        <f t="shared" si="2"/>
        <v>20.5</v>
      </c>
    </row>
    <row r="146" spans="5:9" x14ac:dyDescent="0.2">
      <c r="E146" s="2"/>
      <c r="F146" s="2" t="s">
        <v>55</v>
      </c>
      <c r="G146" s="2">
        <v>12</v>
      </c>
      <c r="H146" s="2">
        <v>47</v>
      </c>
      <c r="I146" s="18">
        <f t="shared" si="2"/>
        <v>564</v>
      </c>
    </row>
    <row r="147" spans="5:9" x14ac:dyDescent="0.2">
      <c r="E147" s="2"/>
      <c r="F147" s="2" t="s">
        <v>91</v>
      </c>
      <c r="G147" s="2">
        <v>10</v>
      </c>
      <c r="H147" s="2">
        <v>2</v>
      </c>
      <c r="I147" s="18">
        <f t="shared" si="2"/>
        <v>20</v>
      </c>
    </row>
    <row r="148" spans="5:9" x14ac:dyDescent="0.2">
      <c r="E148" s="2"/>
      <c r="F148" s="2" t="s">
        <v>61</v>
      </c>
      <c r="G148" s="2">
        <v>3</v>
      </c>
      <c r="H148" s="2">
        <v>18</v>
      </c>
      <c r="I148" s="18">
        <f t="shared" si="2"/>
        <v>54</v>
      </c>
    </row>
    <row r="149" spans="5:9" x14ac:dyDescent="0.2">
      <c r="E149" s="2"/>
      <c r="F149" s="2" t="s">
        <v>59</v>
      </c>
      <c r="G149" s="2">
        <v>5.5</v>
      </c>
      <c r="H149" s="2">
        <v>15</v>
      </c>
      <c r="I149" s="18">
        <f t="shared" si="2"/>
        <v>82.5</v>
      </c>
    </row>
    <row r="150" spans="5:9" x14ac:dyDescent="0.2">
      <c r="E150" s="2"/>
      <c r="F150" s="2" t="s">
        <v>60</v>
      </c>
      <c r="G150" s="2">
        <v>5</v>
      </c>
      <c r="H150" s="2">
        <v>7</v>
      </c>
      <c r="I150" s="18">
        <f t="shared" si="2"/>
        <v>35</v>
      </c>
    </row>
    <row r="151" spans="5:9" x14ac:dyDescent="0.2">
      <c r="E151" s="2"/>
      <c r="F151" s="2" t="s">
        <v>66</v>
      </c>
      <c r="G151" s="2">
        <v>5.2</v>
      </c>
      <c r="H151" s="2">
        <v>2</v>
      </c>
      <c r="I151" s="18">
        <f t="shared" si="2"/>
        <v>10.4</v>
      </c>
    </row>
    <row r="152" spans="5:9" x14ac:dyDescent="0.2">
      <c r="E152" s="2"/>
      <c r="F152" s="2" t="s">
        <v>78</v>
      </c>
      <c r="G152" s="2">
        <v>5</v>
      </c>
      <c r="H152" s="2">
        <v>6</v>
      </c>
      <c r="I152" s="18">
        <f t="shared" si="2"/>
        <v>30</v>
      </c>
    </row>
    <row r="153" spans="5:9" x14ac:dyDescent="0.2">
      <c r="E153" s="2"/>
      <c r="F153" s="2" t="s">
        <v>63</v>
      </c>
      <c r="G153" s="2">
        <v>5</v>
      </c>
      <c r="H153" s="2">
        <v>6</v>
      </c>
      <c r="I153" s="18">
        <f t="shared" si="2"/>
        <v>30</v>
      </c>
    </row>
    <row r="154" spans="5:9" x14ac:dyDescent="0.2">
      <c r="E154" s="2"/>
      <c r="F154" s="2" t="s">
        <v>79</v>
      </c>
      <c r="G154" s="2">
        <v>5.5</v>
      </c>
      <c r="H154" s="2">
        <v>1</v>
      </c>
      <c r="I154" s="18">
        <f t="shared" si="2"/>
        <v>5.5</v>
      </c>
    </row>
    <row r="155" spans="5:9" x14ac:dyDescent="0.2">
      <c r="E155" s="2"/>
      <c r="F155" s="2" t="s">
        <v>72</v>
      </c>
      <c r="G155" s="2">
        <v>5</v>
      </c>
      <c r="H155" s="2">
        <v>9</v>
      </c>
      <c r="I155" s="18">
        <f t="shared" si="2"/>
        <v>45</v>
      </c>
    </row>
    <row r="156" spans="5:9" x14ac:dyDescent="0.2">
      <c r="E156" s="2"/>
      <c r="F156" s="2" t="s">
        <v>80</v>
      </c>
      <c r="G156" s="4">
        <v>5.5</v>
      </c>
      <c r="H156" s="2">
        <v>1</v>
      </c>
      <c r="I156" s="18">
        <f t="shared" si="2"/>
        <v>5.5</v>
      </c>
    </row>
    <row r="157" spans="5:9" x14ac:dyDescent="0.2">
      <c r="E157" s="2"/>
      <c r="F157" s="2" t="s">
        <v>75</v>
      </c>
      <c r="G157" s="9">
        <v>8</v>
      </c>
      <c r="H157" s="2">
        <v>7</v>
      </c>
      <c r="I157" s="18">
        <f t="shared" si="2"/>
        <v>56</v>
      </c>
    </row>
    <row r="158" spans="5:9" x14ac:dyDescent="0.2">
      <c r="E158" s="2"/>
      <c r="F158" s="2" t="s">
        <v>67</v>
      </c>
      <c r="G158" s="2">
        <v>6</v>
      </c>
      <c r="H158" s="2">
        <v>4</v>
      </c>
      <c r="I158" s="18">
        <f t="shared" ref="I158:I160" si="3">H158*G158</f>
        <v>24</v>
      </c>
    </row>
    <row r="159" spans="5:9" x14ac:dyDescent="0.2">
      <c r="E159" s="2"/>
      <c r="F159" s="2" t="s">
        <v>89</v>
      </c>
      <c r="G159" s="2">
        <v>20</v>
      </c>
      <c r="H159" s="2">
        <v>1</v>
      </c>
      <c r="I159" s="18">
        <f t="shared" si="3"/>
        <v>20</v>
      </c>
    </row>
    <row r="160" spans="5:9" ht="15" thickBot="1" x14ac:dyDescent="0.25">
      <c r="E160" s="2"/>
      <c r="F160" s="2" t="s">
        <v>56</v>
      </c>
      <c r="G160" s="2">
        <v>6.5</v>
      </c>
      <c r="H160" s="2">
        <v>3</v>
      </c>
      <c r="I160" s="18">
        <f t="shared" si="3"/>
        <v>19.5</v>
      </c>
    </row>
    <row r="161" spans="5:9" ht="15.75" thickBot="1" x14ac:dyDescent="0.25">
      <c r="E161" s="30" t="s">
        <v>3</v>
      </c>
      <c r="F161" s="31"/>
      <c r="G161" s="31"/>
      <c r="H161" s="32"/>
      <c r="I161" s="15">
        <f>I144+I145+I146+I147+I148+I149+I150+I151+I152+I153+I154+I155+I156+I157+I158+I159+I160</f>
        <v>1053.9000000000001</v>
      </c>
    </row>
    <row r="162" spans="5:9" x14ac:dyDescent="0.2">
      <c r="E162" s="45" t="s">
        <v>99</v>
      </c>
      <c r="F162" s="46"/>
      <c r="G162" s="46"/>
      <c r="H162" s="47"/>
      <c r="I162" s="51">
        <f>I161+I143+I125+I108+I92+I60+I40+I21</f>
        <v>8997.0499999999993</v>
      </c>
    </row>
    <row r="163" spans="5:9" ht="15" thickBot="1" x14ac:dyDescent="0.25">
      <c r="E163" s="48"/>
      <c r="F163" s="49"/>
      <c r="G163" s="49"/>
      <c r="H163" s="50"/>
      <c r="I163" s="52"/>
    </row>
  </sheetData>
  <mergeCells count="12">
    <mergeCell ref="E40:H40"/>
    <mergeCell ref="E21:H21"/>
    <mergeCell ref="E2:I2"/>
    <mergeCell ref="E60:H60"/>
    <mergeCell ref="E74:H74"/>
    <mergeCell ref="E162:H163"/>
    <mergeCell ref="I162:I163"/>
    <mergeCell ref="E92:H92"/>
    <mergeCell ref="E108:H108"/>
    <mergeCell ref="E125:H125"/>
    <mergeCell ref="E143:H143"/>
    <mergeCell ref="E161:H16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92"/>
  <sheetViews>
    <sheetView rightToLeft="1" topLeftCell="A64" workbookViewId="0">
      <selection activeCell="K96" sqref="K96"/>
    </sheetView>
  </sheetViews>
  <sheetFormatPr defaultRowHeight="14.25" x14ac:dyDescent="0.2"/>
  <cols>
    <col min="2" max="2" width="4.5" customWidth="1"/>
    <col min="3" max="3" width="9.75" style="10" customWidth="1"/>
    <col min="4" max="4" width="30.625" customWidth="1"/>
    <col min="7" max="7" width="10.125" bestFit="1" customWidth="1"/>
  </cols>
  <sheetData>
    <row r="3" spans="3:7" ht="15" thickBot="1" x14ac:dyDescent="0.25"/>
    <row r="4" spans="3:7" ht="21" thickBot="1" x14ac:dyDescent="0.35">
      <c r="C4" s="53">
        <v>2021</v>
      </c>
      <c r="D4" s="54"/>
      <c r="E4" s="54"/>
      <c r="F4" s="54"/>
      <c r="G4" s="55"/>
    </row>
    <row r="7" spans="3:7" ht="15" x14ac:dyDescent="0.2">
      <c r="C7" s="3" t="s">
        <v>0</v>
      </c>
      <c r="D7" s="3" t="s">
        <v>1</v>
      </c>
      <c r="E7" s="3" t="s">
        <v>95</v>
      </c>
      <c r="F7" s="3" t="s">
        <v>2</v>
      </c>
      <c r="G7" s="3" t="s">
        <v>96</v>
      </c>
    </row>
    <row r="8" spans="3:7" ht="15" x14ac:dyDescent="0.2">
      <c r="C8" s="67" t="s">
        <v>4</v>
      </c>
      <c r="D8" s="22" t="s">
        <v>90</v>
      </c>
      <c r="E8" s="22">
        <v>16</v>
      </c>
      <c r="F8" s="22">
        <v>1</v>
      </c>
      <c r="G8" s="18">
        <f t="shared" ref="G8:G17" si="0">F8*E8</f>
        <v>16</v>
      </c>
    </row>
    <row r="9" spans="3:7" x14ac:dyDescent="0.2">
      <c r="C9" s="6"/>
      <c r="D9" s="2" t="s">
        <v>55</v>
      </c>
      <c r="E9" s="2">
        <v>12</v>
      </c>
      <c r="F9" s="2">
        <v>41</v>
      </c>
      <c r="G9" s="18">
        <f t="shared" si="0"/>
        <v>492</v>
      </c>
    </row>
    <row r="10" spans="3:7" x14ac:dyDescent="0.2">
      <c r="C10" s="6"/>
      <c r="D10" s="2" t="s">
        <v>91</v>
      </c>
      <c r="E10" s="2">
        <v>10</v>
      </c>
      <c r="F10" s="2">
        <v>2</v>
      </c>
      <c r="G10" s="18">
        <f t="shared" si="0"/>
        <v>20</v>
      </c>
    </row>
    <row r="11" spans="3:7" x14ac:dyDescent="0.2">
      <c r="C11" s="6"/>
      <c r="D11" s="2" t="s">
        <v>61</v>
      </c>
      <c r="E11" s="2">
        <v>3</v>
      </c>
      <c r="F11" s="2">
        <v>13</v>
      </c>
      <c r="G11" s="18">
        <f t="shared" si="0"/>
        <v>39</v>
      </c>
    </row>
    <row r="12" spans="3:7" x14ac:dyDescent="0.2">
      <c r="C12" s="6"/>
      <c r="D12" s="2" t="s">
        <v>59</v>
      </c>
      <c r="E12" s="2">
        <v>5.5</v>
      </c>
      <c r="F12" s="2">
        <v>6</v>
      </c>
      <c r="G12" s="18">
        <f t="shared" si="0"/>
        <v>33</v>
      </c>
    </row>
    <row r="13" spans="3:7" x14ac:dyDescent="0.2">
      <c r="C13" s="6"/>
      <c r="D13" s="2" t="s">
        <v>78</v>
      </c>
      <c r="E13" s="2">
        <v>5</v>
      </c>
      <c r="F13" s="2">
        <v>11</v>
      </c>
      <c r="G13" s="18">
        <f t="shared" si="0"/>
        <v>55</v>
      </c>
    </row>
    <row r="14" spans="3:7" x14ac:dyDescent="0.2">
      <c r="C14" s="6"/>
      <c r="D14" s="2" t="s">
        <v>72</v>
      </c>
      <c r="E14" s="2">
        <v>5</v>
      </c>
      <c r="F14" s="2">
        <v>3</v>
      </c>
      <c r="G14" s="18">
        <f t="shared" si="0"/>
        <v>15</v>
      </c>
    </row>
    <row r="15" spans="3:7" x14ac:dyDescent="0.2">
      <c r="C15" s="6"/>
      <c r="D15" s="2" t="s">
        <v>75</v>
      </c>
      <c r="E15" s="9">
        <v>8</v>
      </c>
      <c r="F15" s="2">
        <v>1</v>
      </c>
      <c r="G15" s="18">
        <f t="shared" si="0"/>
        <v>8</v>
      </c>
    </row>
    <row r="16" spans="3:7" x14ac:dyDescent="0.2">
      <c r="C16" s="6"/>
      <c r="D16" s="2" t="s">
        <v>67</v>
      </c>
      <c r="E16" s="2">
        <v>6</v>
      </c>
      <c r="F16" s="2">
        <v>2</v>
      </c>
      <c r="G16" s="18">
        <f t="shared" si="0"/>
        <v>12</v>
      </c>
    </row>
    <row r="17" spans="3:7" ht="15" thickBot="1" x14ac:dyDescent="0.25">
      <c r="C17" s="6"/>
      <c r="D17" s="2" t="s">
        <v>68</v>
      </c>
      <c r="E17" s="2">
        <v>5</v>
      </c>
      <c r="F17" s="2">
        <v>4</v>
      </c>
      <c r="G17" s="18">
        <f t="shared" si="0"/>
        <v>20</v>
      </c>
    </row>
    <row r="18" spans="3:7" ht="15.75" thickBot="1" x14ac:dyDescent="0.3">
      <c r="C18" s="24" t="s">
        <v>3</v>
      </c>
      <c r="D18" s="25"/>
      <c r="E18" s="25"/>
      <c r="F18" s="26"/>
      <c r="G18" s="15">
        <f>G8+G9+G10+G11+G12+G13+G14+G15+G16+G17</f>
        <v>710</v>
      </c>
    </row>
    <row r="19" spans="3:7" ht="15" x14ac:dyDescent="0.2">
      <c r="C19" s="67" t="s">
        <v>17</v>
      </c>
      <c r="D19" s="2" t="s">
        <v>55</v>
      </c>
      <c r="E19" s="2">
        <v>12</v>
      </c>
      <c r="F19" s="2">
        <v>30</v>
      </c>
      <c r="G19" s="18">
        <f t="shared" ref="G19:G29" si="1">F19*E19</f>
        <v>360</v>
      </c>
    </row>
    <row r="20" spans="3:7" x14ac:dyDescent="0.2">
      <c r="C20" s="6"/>
      <c r="D20" s="2" t="s">
        <v>61</v>
      </c>
      <c r="E20" s="2">
        <v>3</v>
      </c>
      <c r="F20" s="2">
        <v>2</v>
      </c>
      <c r="G20" s="18">
        <f t="shared" si="1"/>
        <v>6</v>
      </c>
    </row>
    <row r="21" spans="3:7" x14ac:dyDescent="0.2">
      <c r="C21" s="6"/>
      <c r="D21" s="2" t="s">
        <v>59</v>
      </c>
      <c r="E21" s="2">
        <v>5.5</v>
      </c>
      <c r="F21" s="2">
        <v>1</v>
      </c>
      <c r="G21" s="18">
        <f t="shared" si="1"/>
        <v>5.5</v>
      </c>
    </row>
    <row r="22" spans="3:7" x14ac:dyDescent="0.2">
      <c r="C22" s="6"/>
      <c r="D22" s="2" t="s">
        <v>60</v>
      </c>
      <c r="E22" s="2">
        <v>5</v>
      </c>
      <c r="F22" s="2">
        <v>2</v>
      </c>
      <c r="G22" s="18">
        <f t="shared" si="1"/>
        <v>10</v>
      </c>
    </row>
    <row r="23" spans="3:7" x14ac:dyDescent="0.2">
      <c r="C23" s="6"/>
      <c r="D23" s="2" t="s">
        <v>78</v>
      </c>
      <c r="E23" s="2">
        <v>5</v>
      </c>
      <c r="F23" s="2">
        <v>10</v>
      </c>
      <c r="G23" s="18">
        <f t="shared" si="1"/>
        <v>50</v>
      </c>
    </row>
    <row r="24" spans="3:7" x14ac:dyDescent="0.2">
      <c r="C24" s="6"/>
      <c r="D24" s="2" t="s">
        <v>63</v>
      </c>
      <c r="E24" s="2">
        <v>5</v>
      </c>
      <c r="F24" s="2">
        <v>2</v>
      </c>
      <c r="G24" s="18">
        <f t="shared" si="1"/>
        <v>10</v>
      </c>
    </row>
    <row r="25" spans="3:7" x14ac:dyDescent="0.2">
      <c r="C25" s="6"/>
      <c r="D25" s="2" t="s">
        <v>72</v>
      </c>
      <c r="E25" s="2">
        <v>5</v>
      </c>
      <c r="F25" s="2">
        <v>7</v>
      </c>
      <c r="G25" s="18">
        <f t="shared" si="1"/>
        <v>35</v>
      </c>
    </row>
    <row r="26" spans="3:7" x14ac:dyDescent="0.2">
      <c r="C26" s="6"/>
      <c r="D26" s="2" t="s">
        <v>80</v>
      </c>
      <c r="E26" s="4">
        <v>5.5</v>
      </c>
      <c r="F26" s="2">
        <v>1</v>
      </c>
      <c r="G26" s="18">
        <f t="shared" si="1"/>
        <v>5.5</v>
      </c>
    </row>
    <row r="27" spans="3:7" x14ac:dyDescent="0.2">
      <c r="C27" s="6"/>
      <c r="D27" s="2" t="s">
        <v>67</v>
      </c>
      <c r="E27" s="2">
        <v>6</v>
      </c>
      <c r="F27" s="2">
        <v>3</v>
      </c>
      <c r="G27" s="18">
        <f t="shared" si="1"/>
        <v>18</v>
      </c>
    </row>
    <row r="28" spans="3:7" x14ac:dyDescent="0.2">
      <c r="C28" s="6"/>
      <c r="D28" s="2" t="s">
        <v>68</v>
      </c>
      <c r="E28" s="2">
        <v>5</v>
      </c>
      <c r="F28" s="2">
        <v>2</v>
      </c>
      <c r="G28" s="18">
        <f t="shared" si="1"/>
        <v>10</v>
      </c>
    </row>
    <row r="29" spans="3:7" ht="15" thickBot="1" x14ac:dyDescent="0.25">
      <c r="C29" s="6"/>
      <c r="D29" s="2" t="s">
        <v>84</v>
      </c>
      <c r="E29" s="2">
        <v>6</v>
      </c>
      <c r="F29" s="2">
        <v>2</v>
      </c>
      <c r="G29" s="18">
        <f t="shared" si="1"/>
        <v>12</v>
      </c>
    </row>
    <row r="30" spans="3:7" ht="15.75" thickBot="1" x14ac:dyDescent="0.3">
      <c r="C30" s="24" t="s">
        <v>3</v>
      </c>
      <c r="D30" s="25"/>
      <c r="E30" s="25"/>
      <c r="F30" s="26"/>
      <c r="G30" s="15">
        <f>G19+G20+G21+G22+G23+G24+G25+G26+G27+G28+G29</f>
        <v>522</v>
      </c>
    </row>
    <row r="31" spans="3:7" ht="15" x14ac:dyDescent="0.2">
      <c r="C31" s="67" t="s">
        <v>57</v>
      </c>
      <c r="D31" s="2" t="s">
        <v>55</v>
      </c>
      <c r="E31" s="2">
        <v>14.04</v>
      </c>
      <c r="F31" s="2">
        <v>25</v>
      </c>
      <c r="G31" s="18">
        <f t="shared" ref="G31:G40" si="2">F31*E31</f>
        <v>351</v>
      </c>
    </row>
    <row r="32" spans="3:7" x14ac:dyDescent="0.2">
      <c r="C32" s="6"/>
      <c r="D32" s="2" t="s">
        <v>61</v>
      </c>
      <c r="E32" s="2">
        <v>3.51</v>
      </c>
      <c r="F32" s="2">
        <v>10</v>
      </c>
      <c r="G32" s="18">
        <f t="shared" si="2"/>
        <v>35.099999999999994</v>
      </c>
    </row>
    <row r="33" spans="3:7" x14ac:dyDescent="0.2">
      <c r="C33" s="6"/>
      <c r="D33" s="2" t="s">
        <v>59</v>
      </c>
      <c r="E33" s="2">
        <v>6.4349999999999996</v>
      </c>
      <c r="F33" s="2">
        <v>5</v>
      </c>
      <c r="G33" s="18">
        <f t="shared" si="2"/>
        <v>32.174999999999997</v>
      </c>
    </row>
    <row r="34" spans="3:7" x14ac:dyDescent="0.2">
      <c r="C34" s="6"/>
      <c r="D34" s="2" t="s">
        <v>78</v>
      </c>
      <c r="E34" s="2">
        <v>5.85</v>
      </c>
      <c r="F34" s="2">
        <v>13</v>
      </c>
      <c r="G34" s="18">
        <f t="shared" si="2"/>
        <v>76.05</v>
      </c>
    </row>
    <row r="35" spans="3:7" x14ac:dyDescent="0.2">
      <c r="C35" s="6"/>
      <c r="D35" s="2" t="s">
        <v>81</v>
      </c>
      <c r="E35" s="2">
        <v>5.85</v>
      </c>
      <c r="F35" s="2">
        <v>2</v>
      </c>
      <c r="G35" s="18">
        <f t="shared" si="2"/>
        <v>11.7</v>
      </c>
    </row>
    <row r="36" spans="3:7" x14ac:dyDescent="0.2">
      <c r="C36" s="6"/>
      <c r="D36" s="2" t="s">
        <v>63</v>
      </c>
      <c r="E36" s="2">
        <v>5.85</v>
      </c>
      <c r="F36" s="2">
        <v>3</v>
      </c>
      <c r="G36" s="18">
        <f t="shared" si="2"/>
        <v>17.549999999999997</v>
      </c>
    </row>
    <row r="37" spans="3:7" x14ac:dyDescent="0.2">
      <c r="C37" s="6"/>
      <c r="D37" s="2" t="s">
        <v>72</v>
      </c>
      <c r="E37" s="2">
        <v>5.85</v>
      </c>
      <c r="F37" s="2">
        <v>8</v>
      </c>
      <c r="G37" s="18">
        <f t="shared" si="2"/>
        <v>46.8</v>
      </c>
    </row>
    <row r="38" spans="3:7" x14ac:dyDescent="0.2">
      <c r="C38" s="6"/>
      <c r="D38" s="2" t="s">
        <v>89</v>
      </c>
      <c r="E38" s="2">
        <v>23.4</v>
      </c>
      <c r="F38" s="2">
        <v>2</v>
      </c>
      <c r="G38" s="18">
        <f t="shared" si="2"/>
        <v>46.8</v>
      </c>
    </row>
    <row r="39" spans="3:7" x14ac:dyDescent="0.2">
      <c r="C39" s="6"/>
      <c r="D39" s="2" t="s">
        <v>82</v>
      </c>
      <c r="E39" s="2">
        <v>11.7</v>
      </c>
      <c r="F39" s="2">
        <v>10</v>
      </c>
      <c r="G39" s="18">
        <f t="shared" si="2"/>
        <v>117</v>
      </c>
    </row>
    <row r="40" spans="3:7" ht="15" thickBot="1" x14ac:dyDescent="0.25">
      <c r="C40" s="6"/>
      <c r="D40" s="2" t="s">
        <v>100</v>
      </c>
      <c r="E40" s="2">
        <v>11.7</v>
      </c>
      <c r="F40" s="2">
        <v>6</v>
      </c>
      <c r="G40" s="18">
        <f t="shared" si="2"/>
        <v>70.199999999999989</v>
      </c>
    </row>
    <row r="41" spans="3:7" ht="15.75" thickBot="1" x14ac:dyDescent="0.3">
      <c r="C41" s="24" t="s">
        <v>3</v>
      </c>
      <c r="D41" s="25"/>
      <c r="E41" s="25"/>
      <c r="F41" s="26"/>
      <c r="G41" s="15">
        <f>G31+G32+G33+G34+G35+G36+G37+G38+G39+G40</f>
        <v>804.375</v>
      </c>
    </row>
    <row r="42" spans="3:7" ht="15" x14ac:dyDescent="0.2">
      <c r="C42" s="67" t="s">
        <v>102</v>
      </c>
      <c r="D42" s="2" t="s">
        <v>55</v>
      </c>
      <c r="E42" s="2">
        <v>12</v>
      </c>
      <c r="F42" s="2">
        <v>41</v>
      </c>
      <c r="G42" s="18">
        <f t="shared" ref="G42:G54" si="3">F42*E42</f>
        <v>492</v>
      </c>
    </row>
    <row r="43" spans="3:7" x14ac:dyDescent="0.2">
      <c r="C43" s="6"/>
      <c r="D43" s="2" t="s">
        <v>61</v>
      </c>
      <c r="E43" s="2">
        <v>3</v>
      </c>
      <c r="F43" s="2">
        <v>8</v>
      </c>
      <c r="G43" s="18">
        <f t="shared" si="3"/>
        <v>24</v>
      </c>
    </row>
    <row r="44" spans="3:7" x14ac:dyDescent="0.2">
      <c r="C44" s="6"/>
      <c r="D44" s="2" t="s">
        <v>59</v>
      </c>
      <c r="E44" s="2">
        <v>5.5</v>
      </c>
      <c r="F44" s="2">
        <v>6</v>
      </c>
      <c r="G44" s="18">
        <f t="shared" si="3"/>
        <v>33</v>
      </c>
    </row>
    <row r="45" spans="3:7" x14ac:dyDescent="0.2">
      <c r="C45" s="6"/>
      <c r="D45" s="2" t="s">
        <v>60</v>
      </c>
      <c r="E45" s="2">
        <v>5</v>
      </c>
      <c r="F45" s="2">
        <v>2</v>
      </c>
      <c r="G45" s="18">
        <f t="shared" si="3"/>
        <v>10</v>
      </c>
    </row>
    <row r="46" spans="3:7" x14ac:dyDescent="0.2">
      <c r="C46" s="6"/>
      <c r="D46" s="2" t="s">
        <v>78</v>
      </c>
      <c r="E46" s="2">
        <v>5</v>
      </c>
      <c r="F46" s="2">
        <v>10</v>
      </c>
      <c r="G46" s="18">
        <f t="shared" si="3"/>
        <v>50</v>
      </c>
    </row>
    <row r="47" spans="3:7" x14ac:dyDescent="0.2">
      <c r="C47" s="6"/>
      <c r="D47" s="2" t="s">
        <v>81</v>
      </c>
      <c r="E47" s="2">
        <v>5</v>
      </c>
      <c r="F47" s="2">
        <v>2</v>
      </c>
      <c r="G47" s="18">
        <f t="shared" si="3"/>
        <v>10</v>
      </c>
    </row>
    <row r="48" spans="3:7" x14ac:dyDescent="0.2">
      <c r="C48" s="6"/>
      <c r="D48" s="2" t="s">
        <v>63</v>
      </c>
      <c r="E48" s="2">
        <v>5</v>
      </c>
      <c r="F48" s="2">
        <v>3</v>
      </c>
      <c r="G48" s="18">
        <f t="shared" si="3"/>
        <v>15</v>
      </c>
    </row>
    <row r="49" spans="3:7" x14ac:dyDescent="0.2">
      <c r="C49" s="6"/>
      <c r="D49" s="2" t="s">
        <v>72</v>
      </c>
      <c r="E49" s="2">
        <v>5</v>
      </c>
      <c r="F49" s="2">
        <v>10</v>
      </c>
      <c r="G49" s="18">
        <f t="shared" si="3"/>
        <v>50</v>
      </c>
    </row>
    <row r="50" spans="3:7" x14ac:dyDescent="0.2">
      <c r="C50" s="6"/>
      <c r="D50" s="2" t="s">
        <v>75</v>
      </c>
      <c r="E50" s="9">
        <v>8</v>
      </c>
      <c r="F50" s="2">
        <v>1</v>
      </c>
      <c r="G50" s="18">
        <f t="shared" si="3"/>
        <v>8</v>
      </c>
    </row>
    <row r="51" spans="3:7" x14ac:dyDescent="0.2">
      <c r="C51" s="6"/>
      <c r="D51" s="2" t="s">
        <v>67</v>
      </c>
      <c r="E51" s="2">
        <v>6</v>
      </c>
      <c r="F51" s="2">
        <v>3</v>
      </c>
      <c r="G51" s="18">
        <f t="shared" si="3"/>
        <v>18</v>
      </c>
    </row>
    <row r="52" spans="3:7" x14ac:dyDescent="0.2">
      <c r="C52" s="6"/>
      <c r="D52" s="2" t="s">
        <v>73</v>
      </c>
      <c r="E52" s="2">
        <v>30</v>
      </c>
      <c r="F52" s="2">
        <v>2</v>
      </c>
      <c r="G52" s="18">
        <f t="shared" si="3"/>
        <v>60</v>
      </c>
    </row>
    <row r="53" spans="3:7" x14ac:dyDescent="0.2">
      <c r="C53" s="6"/>
      <c r="D53" s="2" t="s">
        <v>89</v>
      </c>
      <c r="E53" s="2">
        <v>20</v>
      </c>
      <c r="F53" s="2">
        <v>4</v>
      </c>
      <c r="G53" s="18">
        <f t="shared" si="3"/>
        <v>80</v>
      </c>
    </row>
    <row r="54" spans="3:7" ht="15" thickBot="1" x14ac:dyDescent="0.25">
      <c r="C54" s="6"/>
      <c r="D54" s="2" t="s">
        <v>100</v>
      </c>
      <c r="E54" s="2">
        <v>15</v>
      </c>
      <c r="F54" s="2">
        <v>10</v>
      </c>
      <c r="G54" s="18">
        <f t="shared" si="3"/>
        <v>150</v>
      </c>
    </row>
    <row r="55" spans="3:7" ht="15.75" thickBot="1" x14ac:dyDescent="0.3">
      <c r="C55" s="24" t="s">
        <v>3</v>
      </c>
      <c r="D55" s="25"/>
      <c r="E55" s="25"/>
      <c r="F55" s="26"/>
      <c r="G55" s="15">
        <f>G42+G43+G44+G45+G46+G47+G48+G49+G50+G51+G52+G53+G54</f>
        <v>1000</v>
      </c>
    </row>
    <row r="56" spans="3:7" ht="15" x14ac:dyDescent="0.2">
      <c r="C56" s="67" t="s">
        <v>27</v>
      </c>
      <c r="D56" s="2" t="s">
        <v>55</v>
      </c>
      <c r="E56" s="2">
        <v>12</v>
      </c>
      <c r="F56" s="2">
        <v>31</v>
      </c>
      <c r="G56" s="18">
        <f t="shared" ref="G56:G67" si="4">F56*E56</f>
        <v>372</v>
      </c>
    </row>
    <row r="57" spans="3:7" x14ac:dyDescent="0.2">
      <c r="C57" s="6"/>
      <c r="D57" s="2" t="s">
        <v>61</v>
      </c>
      <c r="E57" s="2">
        <v>3</v>
      </c>
      <c r="F57" s="2">
        <v>1</v>
      </c>
      <c r="G57" s="18">
        <f t="shared" si="4"/>
        <v>3</v>
      </c>
    </row>
    <row r="58" spans="3:7" x14ac:dyDescent="0.2">
      <c r="C58" s="6"/>
      <c r="D58" s="2" t="s">
        <v>59</v>
      </c>
      <c r="E58" s="2">
        <v>5.5</v>
      </c>
      <c r="F58" s="2">
        <v>9</v>
      </c>
      <c r="G58" s="18">
        <f t="shared" si="4"/>
        <v>49.5</v>
      </c>
    </row>
    <row r="59" spans="3:7" x14ac:dyDescent="0.2">
      <c r="C59" s="6"/>
      <c r="D59" s="2" t="s">
        <v>66</v>
      </c>
      <c r="E59" s="2">
        <v>5.2</v>
      </c>
      <c r="F59" s="2">
        <v>2</v>
      </c>
      <c r="G59" s="18">
        <f t="shared" si="4"/>
        <v>10.4</v>
      </c>
    </row>
    <row r="60" spans="3:7" x14ac:dyDescent="0.2">
      <c r="C60" s="6"/>
      <c r="D60" s="2" t="s">
        <v>76</v>
      </c>
      <c r="E60" s="2">
        <v>5.5</v>
      </c>
      <c r="F60" s="2">
        <v>6</v>
      </c>
      <c r="G60" s="18">
        <f t="shared" si="4"/>
        <v>33</v>
      </c>
    </row>
    <row r="61" spans="3:7" x14ac:dyDescent="0.2">
      <c r="C61" s="6"/>
      <c r="D61" s="2" t="s">
        <v>78</v>
      </c>
      <c r="E61" s="2">
        <v>5</v>
      </c>
      <c r="F61" s="2">
        <v>1</v>
      </c>
      <c r="G61" s="18">
        <f t="shared" si="4"/>
        <v>5</v>
      </c>
    </row>
    <row r="62" spans="3:7" x14ac:dyDescent="0.2">
      <c r="C62" s="6"/>
      <c r="D62" s="2" t="s">
        <v>81</v>
      </c>
      <c r="E62" s="2">
        <v>5</v>
      </c>
      <c r="F62" s="2">
        <v>2</v>
      </c>
      <c r="G62" s="18">
        <f t="shared" si="4"/>
        <v>10</v>
      </c>
    </row>
    <row r="63" spans="3:7" x14ac:dyDescent="0.2">
      <c r="C63" s="6"/>
      <c r="D63" s="2" t="s">
        <v>72</v>
      </c>
      <c r="E63" s="2">
        <v>5</v>
      </c>
      <c r="F63" s="2">
        <v>1</v>
      </c>
      <c r="G63" s="18">
        <f t="shared" si="4"/>
        <v>5</v>
      </c>
    </row>
    <row r="64" spans="3:7" x14ac:dyDescent="0.2">
      <c r="C64" s="6"/>
      <c r="D64" s="2" t="s">
        <v>80</v>
      </c>
      <c r="E64" s="4">
        <v>5.5</v>
      </c>
      <c r="F64" s="2">
        <v>1</v>
      </c>
      <c r="G64" s="18">
        <f t="shared" si="4"/>
        <v>5.5</v>
      </c>
    </row>
    <row r="65" spans="3:7" x14ac:dyDescent="0.2">
      <c r="C65" s="6"/>
      <c r="D65" s="2" t="s">
        <v>75</v>
      </c>
      <c r="E65" s="9">
        <v>8</v>
      </c>
      <c r="F65" s="2">
        <v>1</v>
      </c>
      <c r="G65" s="18">
        <f t="shared" si="4"/>
        <v>8</v>
      </c>
    </row>
    <row r="66" spans="3:7" x14ac:dyDescent="0.2">
      <c r="C66" s="6"/>
      <c r="D66" s="2" t="s">
        <v>67</v>
      </c>
      <c r="E66" s="2">
        <v>6</v>
      </c>
      <c r="F66" s="2">
        <v>3</v>
      </c>
      <c r="G66" s="18">
        <f t="shared" si="4"/>
        <v>18</v>
      </c>
    </row>
    <row r="67" spans="3:7" ht="15" thickBot="1" x14ac:dyDescent="0.25">
      <c r="C67" s="6"/>
      <c r="D67" s="2" t="s">
        <v>68</v>
      </c>
      <c r="E67" s="2">
        <v>5</v>
      </c>
      <c r="F67" s="2">
        <v>1</v>
      </c>
      <c r="G67" s="18">
        <f t="shared" si="4"/>
        <v>5</v>
      </c>
    </row>
    <row r="68" spans="3:7" ht="15.75" thickBot="1" x14ac:dyDescent="0.3">
      <c r="C68" s="24" t="s">
        <v>3</v>
      </c>
      <c r="D68" s="25"/>
      <c r="E68" s="25"/>
      <c r="F68" s="26"/>
      <c r="G68" s="15">
        <f>G56+G57+G58+G59+G60+G61+G62+G63+G64+G65+G66+G67</f>
        <v>524.4</v>
      </c>
    </row>
    <row r="69" spans="3:7" ht="15" x14ac:dyDescent="0.2">
      <c r="C69" s="66" t="s">
        <v>38</v>
      </c>
      <c r="D69" s="8" t="s">
        <v>106</v>
      </c>
      <c r="E69" s="8">
        <v>8</v>
      </c>
      <c r="F69" s="8">
        <v>2</v>
      </c>
      <c r="G69" s="21">
        <f t="shared" ref="G69:G88" si="5">F69*E69</f>
        <v>16</v>
      </c>
    </row>
    <row r="70" spans="3:7" x14ac:dyDescent="0.2">
      <c r="C70" s="6"/>
      <c r="D70" s="2" t="s">
        <v>55</v>
      </c>
      <c r="E70" s="2">
        <v>12</v>
      </c>
      <c r="F70" s="2">
        <v>46</v>
      </c>
      <c r="G70" s="18">
        <f t="shared" si="5"/>
        <v>552</v>
      </c>
    </row>
    <row r="71" spans="3:7" x14ac:dyDescent="0.2">
      <c r="C71" s="6"/>
      <c r="D71" s="2" t="s">
        <v>61</v>
      </c>
      <c r="E71" s="2">
        <v>3</v>
      </c>
      <c r="F71" s="2">
        <v>5</v>
      </c>
      <c r="G71" s="18">
        <f t="shared" si="5"/>
        <v>15</v>
      </c>
    </row>
    <row r="72" spans="3:7" x14ac:dyDescent="0.2">
      <c r="C72" s="6"/>
      <c r="D72" s="2" t="s">
        <v>59</v>
      </c>
      <c r="E72" s="2">
        <v>5.5</v>
      </c>
      <c r="F72" s="2">
        <v>4</v>
      </c>
      <c r="G72" s="18">
        <f t="shared" si="5"/>
        <v>22</v>
      </c>
    </row>
    <row r="73" spans="3:7" x14ac:dyDescent="0.2">
      <c r="C73" s="6"/>
      <c r="D73" s="2" t="s">
        <v>60</v>
      </c>
      <c r="E73" s="2">
        <v>5</v>
      </c>
      <c r="F73" s="2">
        <v>17</v>
      </c>
      <c r="G73" s="18">
        <f t="shared" si="5"/>
        <v>85</v>
      </c>
    </row>
    <row r="74" spans="3:7" x14ac:dyDescent="0.2">
      <c r="C74" s="6"/>
      <c r="D74" s="2" t="s">
        <v>76</v>
      </c>
      <c r="E74" s="2">
        <v>5.5</v>
      </c>
      <c r="F74" s="2">
        <v>3</v>
      </c>
      <c r="G74" s="18">
        <f t="shared" si="5"/>
        <v>16.5</v>
      </c>
    </row>
    <row r="75" spans="3:7" x14ac:dyDescent="0.2">
      <c r="C75" s="6"/>
      <c r="D75" s="2" t="s">
        <v>78</v>
      </c>
      <c r="E75" s="2">
        <v>5</v>
      </c>
      <c r="F75" s="2">
        <v>8</v>
      </c>
      <c r="G75" s="18">
        <f t="shared" si="5"/>
        <v>40</v>
      </c>
    </row>
    <row r="76" spans="3:7" x14ac:dyDescent="0.2">
      <c r="C76" s="6"/>
      <c r="D76" s="2" t="s">
        <v>63</v>
      </c>
      <c r="E76" s="2">
        <v>5</v>
      </c>
      <c r="F76" s="2">
        <v>9</v>
      </c>
      <c r="G76" s="18">
        <f t="shared" si="5"/>
        <v>45</v>
      </c>
    </row>
    <row r="77" spans="3:7" x14ac:dyDescent="0.2">
      <c r="C77" s="6"/>
      <c r="D77" s="2" t="s">
        <v>79</v>
      </c>
      <c r="E77" s="2">
        <v>5.5</v>
      </c>
      <c r="F77" s="2">
        <v>1</v>
      </c>
      <c r="G77" s="18">
        <f t="shared" si="5"/>
        <v>5.5</v>
      </c>
    </row>
    <row r="78" spans="3:7" x14ac:dyDescent="0.2">
      <c r="C78" s="6"/>
      <c r="D78" s="2" t="s">
        <v>72</v>
      </c>
      <c r="E78" s="2">
        <v>5</v>
      </c>
      <c r="F78" s="2">
        <v>9</v>
      </c>
      <c r="G78" s="18">
        <f t="shared" si="5"/>
        <v>45</v>
      </c>
    </row>
    <row r="79" spans="3:7" x14ac:dyDescent="0.2">
      <c r="C79" s="6"/>
      <c r="D79" s="2" t="s">
        <v>80</v>
      </c>
      <c r="E79" s="4">
        <v>5.5</v>
      </c>
      <c r="F79" s="2">
        <v>1</v>
      </c>
      <c r="G79" s="18">
        <f t="shared" si="5"/>
        <v>5.5</v>
      </c>
    </row>
    <row r="80" spans="3:7" x14ac:dyDescent="0.2">
      <c r="C80" s="6"/>
      <c r="D80" s="2" t="s">
        <v>75</v>
      </c>
      <c r="E80" s="9">
        <v>8</v>
      </c>
      <c r="F80" s="2">
        <v>7</v>
      </c>
      <c r="G80" s="18">
        <f t="shared" si="5"/>
        <v>56</v>
      </c>
    </row>
    <row r="81" spans="3:7" x14ac:dyDescent="0.2">
      <c r="C81" s="6"/>
      <c r="D81" s="2" t="s">
        <v>67</v>
      </c>
      <c r="E81" s="2">
        <v>6</v>
      </c>
      <c r="F81" s="2">
        <v>2</v>
      </c>
      <c r="G81" s="18">
        <f t="shared" si="5"/>
        <v>12</v>
      </c>
    </row>
    <row r="82" spans="3:7" x14ac:dyDescent="0.2">
      <c r="C82" s="6"/>
      <c r="D82" s="2" t="s">
        <v>68</v>
      </c>
      <c r="E82" s="2">
        <v>5</v>
      </c>
      <c r="F82" s="2">
        <v>1</v>
      </c>
      <c r="G82" s="18">
        <f t="shared" si="5"/>
        <v>5</v>
      </c>
    </row>
    <row r="83" spans="3:7" x14ac:dyDescent="0.2">
      <c r="C83" s="6"/>
      <c r="D83" s="2" t="s">
        <v>105</v>
      </c>
      <c r="E83" s="2">
        <v>6</v>
      </c>
      <c r="F83" s="2">
        <v>1</v>
      </c>
      <c r="G83" s="18">
        <f t="shared" si="5"/>
        <v>6</v>
      </c>
    </row>
    <row r="84" spans="3:7" x14ac:dyDescent="0.2">
      <c r="C84" s="6"/>
      <c r="D84" s="2" t="s">
        <v>89</v>
      </c>
      <c r="E84" s="2">
        <v>23</v>
      </c>
      <c r="F84" s="2">
        <v>2</v>
      </c>
      <c r="G84" s="18">
        <f t="shared" si="5"/>
        <v>46</v>
      </c>
    </row>
    <row r="85" spans="3:7" x14ac:dyDescent="0.2">
      <c r="C85" s="6"/>
      <c r="D85" s="2" t="s">
        <v>104</v>
      </c>
      <c r="E85" s="2">
        <v>16</v>
      </c>
      <c r="F85" s="2">
        <v>4</v>
      </c>
      <c r="G85" s="18">
        <f t="shared" si="5"/>
        <v>64</v>
      </c>
    </row>
    <row r="86" spans="3:7" x14ac:dyDescent="0.2">
      <c r="C86" s="6"/>
      <c r="D86" s="2" t="s">
        <v>103</v>
      </c>
      <c r="E86" s="2">
        <v>23</v>
      </c>
      <c r="F86" s="2">
        <v>1</v>
      </c>
      <c r="G86" s="18">
        <f t="shared" si="5"/>
        <v>23</v>
      </c>
    </row>
    <row r="87" spans="3:7" x14ac:dyDescent="0.2">
      <c r="C87" s="6"/>
      <c r="D87" s="2" t="s">
        <v>56</v>
      </c>
      <c r="E87" s="2">
        <v>6.5</v>
      </c>
      <c r="F87" s="2">
        <v>14</v>
      </c>
      <c r="G87" s="18">
        <f t="shared" si="5"/>
        <v>91</v>
      </c>
    </row>
    <row r="88" spans="3:7" ht="15" thickBot="1" x14ac:dyDescent="0.25">
      <c r="C88" s="6"/>
      <c r="D88" s="2" t="s">
        <v>86</v>
      </c>
      <c r="E88" s="2">
        <v>6.5</v>
      </c>
      <c r="F88" s="2">
        <v>4</v>
      </c>
      <c r="G88" s="18">
        <f t="shared" si="5"/>
        <v>26</v>
      </c>
    </row>
    <row r="89" spans="3:7" ht="15.75" thickBot="1" x14ac:dyDescent="0.3">
      <c r="C89" s="24" t="s">
        <v>3</v>
      </c>
      <c r="D89" s="25"/>
      <c r="E89" s="25"/>
      <c r="F89" s="26"/>
      <c r="G89" s="64">
        <f>G69+G70+G71+G72+G73+G74+G75+G76+G77+G78+G79+G80+G81+G82+G83+G84+G85+G86+G87+G88</f>
        <v>1176.5</v>
      </c>
    </row>
    <row r="90" spans="3:7" ht="15" customHeight="1" x14ac:dyDescent="0.2">
      <c r="C90" s="56" t="s">
        <v>101</v>
      </c>
      <c r="D90" s="57"/>
      <c r="E90" s="57"/>
      <c r="F90" s="58"/>
      <c r="G90" s="62">
        <f>G89+G68+G55+G41+G30+G18</f>
        <v>4737.2749999999996</v>
      </c>
    </row>
    <row r="91" spans="3:7" ht="15" thickBot="1" x14ac:dyDescent="0.25">
      <c r="C91" s="59"/>
      <c r="D91" s="60"/>
      <c r="E91" s="60"/>
      <c r="F91" s="61"/>
      <c r="G91" s="63"/>
    </row>
    <row r="92" spans="3:7" x14ac:dyDescent="0.2">
      <c r="G92" s="65"/>
    </row>
  </sheetData>
  <mergeCells count="9">
    <mergeCell ref="C89:F89"/>
    <mergeCell ref="C90:F91"/>
    <mergeCell ref="G90:G91"/>
    <mergeCell ref="C4:G4"/>
    <mergeCell ref="C18:F18"/>
    <mergeCell ref="C30:F30"/>
    <mergeCell ref="C41:F41"/>
    <mergeCell ref="C55:F55"/>
    <mergeCell ref="C68:F6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2019</vt:lpstr>
      <vt:lpstr>2020</vt:lpstr>
      <vt:lpstr>6.2021</vt:lpstr>
    </vt:vector>
  </TitlesOfParts>
  <Company>PMO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 סרוב</dc:creator>
  <cp:lastModifiedBy>לי סרוב</cp:lastModifiedBy>
  <dcterms:created xsi:type="dcterms:W3CDTF">2021-07-18T07:19:53Z</dcterms:created>
  <dcterms:modified xsi:type="dcterms:W3CDTF">2021-08-05T09:13:47Z</dcterms:modified>
</cp:coreProperties>
</file>